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Z-実態調査\2024年度実態調査\2-調査票\2-調査票\"/>
    </mc:Choice>
  </mc:AlternateContent>
  <xr:revisionPtr revIDLastSave="0" documentId="13_ncr:1_{4A55533C-2464-4960-8B00-E0445CBC6F73}" xr6:coauthVersionLast="47" xr6:coauthVersionMax="47" xr10:uidLastSave="{00000000-0000-0000-0000-000000000000}"/>
  <bookViews>
    <workbookView xWindow="-109" yWindow="-109" windowWidth="26301" windowHeight="14305" tabRatio="604" xr2:uid="{B1AE7F60-DA82-40FA-9BF1-095C53C33F72}"/>
  </bookViews>
  <sheets>
    <sheet name="1回答者・共通設問" sheetId="28" r:id="rId1"/>
    <sheet name="1実施主体" sheetId="32" state="hidden" r:id="rId2"/>
    <sheet name="2実施形態" sheetId="37" r:id="rId3"/>
    <sheet name="3期間・時間数等" sheetId="34" r:id="rId4"/>
    <sheet name="4費用" sheetId="25" r:id="rId5"/>
    <sheet name="2023養成予定" sheetId="36" state="hidden" r:id="rId6"/>
    <sheet name="コード一覧" sheetId="29" state="hidden" r:id="rId7"/>
  </sheets>
  <definedNames>
    <definedName name="_0_コード一覧">#REF!</definedName>
    <definedName name="_xlnm._FilterDatabase" localSheetId="5" hidden="1">'2023養成予定'!$B$1:$AJ$52</definedName>
    <definedName name="_xlnm._FilterDatabase" localSheetId="2" hidden="1">'2実施形態'!$A$2:$N$51</definedName>
    <definedName name="_xlnm._FilterDatabase" localSheetId="3" hidden="1">'3期間・時間数等'!$A$2:$G$8</definedName>
    <definedName name="_xlnm._FilterDatabase" localSheetId="4" hidden="1">'4費用'!$A$2:$E$2</definedName>
    <definedName name="_xlnm.Print_Area" localSheetId="5">'2023養成予定'!$B$1:$AC$52</definedName>
    <definedName name="_xlnm.Print_Area" localSheetId="2">'2実施形態'!$A$1:$G$11</definedName>
    <definedName name="コード一覧" localSheetId="6">コード一覧!$B$1:$K$133</definedName>
    <definedName name="コード一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8" l="1" a="1"/>
  <c r="B6" i="28" s="1"/>
  <c r="A52" i="36" a="1"/>
  <c r="A52" i="36" s="1"/>
  <c r="A51" i="36" a="1"/>
  <c r="A51" i="36" s="1"/>
  <c r="A50" i="36" a="1"/>
  <c r="A50" i="36" s="1"/>
  <c r="A49" i="36" a="1"/>
  <c r="A49" i="36" s="1"/>
  <c r="A48" i="36" a="1"/>
  <c r="A48" i="36" s="1"/>
  <c r="A47" i="36" a="1"/>
  <c r="A47" i="36" s="1"/>
  <c r="A46" i="36" a="1"/>
  <c r="A46" i="36" s="1"/>
  <c r="A45" i="36" a="1"/>
  <c r="A45" i="36" s="1"/>
  <c r="A44" i="36" a="1"/>
  <c r="A44" i="36" s="1"/>
  <c r="A43" i="36" a="1"/>
  <c r="A43" i="36" s="1"/>
  <c r="A42" i="36" a="1"/>
  <c r="A42" i="36" s="1"/>
  <c r="A41" i="36" a="1"/>
  <c r="A41" i="36" s="1"/>
  <c r="A40" i="36" a="1"/>
  <c r="A40" i="36" s="1"/>
  <c r="A39" i="36" a="1"/>
  <c r="A39" i="36" s="1"/>
  <c r="A38" i="36" a="1"/>
  <c r="A38" i="36" s="1"/>
  <c r="A37" i="36" a="1"/>
  <c r="A37" i="36" s="1"/>
  <c r="A36" i="36" a="1"/>
  <c r="A36" i="36" s="1"/>
  <c r="A35" i="36" a="1"/>
  <c r="A35" i="36" s="1"/>
  <c r="A34" i="36" a="1"/>
  <c r="A34" i="36" s="1"/>
  <c r="A33" i="36" a="1"/>
  <c r="A33" i="36" s="1"/>
  <c r="A32" i="36" a="1"/>
  <c r="A32" i="36" s="1"/>
  <c r="A31" i="36" a="1"/>
  <c r="A31" i="36" s="1"/>
  <c r="A30" i="36" a="1"/>
  <c r="A30" i="36" s="1"/>
  <c r="A29" i="36" a="1"/>
  <c r="A29" i="36" s="1"/>
  <c r="A28" i="36" a="1"/>
  <c r="A28" i="36" s="1"/>
  <c r="A27" i="36" a="1"/>
  <c r="A27" i="36" s="1"/>
  <c r="A26" i="36" a="1"/>
  <c r="A26" i="36" s="1"/>
  <c r="A25" i="36" a="1"/>
  <c r="A25" i="36" s="1"/>
  <c r="A24" i="36" a="1"/>
  <c r="A24" i="36" s="1"/>
  <c r="A23" i="36" a="1"/>
  <c r="A23" i="36" s="1"/>
  <c r="A22" i="36" a="1"/>
  <c r="A22" i="36" s="1"/>
  <c r="A21" i="36" a="1"/>
  <c r="A21" i="36" s="1"/>
  <c r="A20" i="36" a="1"/>
  <c r="A20" i="36" s="1"/>
  <c r="A19" i="36" a="1"/>
  <c r="A19" i="36" s="1"/>
  <c r="A18" i="36" a="1"/>
  <c r="A18" i="36" s="1"/>
  <c r="A17" i="36" a="1"/>
  <c r="A17" i="36" s="1"/>
  <c r="A16" i="36" a="1"/>
  <c r="A16" i="36" s="1"/>
  <c r="A15" i="36" a="1"/>
  <c r="A15" i="36" s="1"/>
  <c r="A14" i="36" a="1"/>
  <c r="A14" i="36" s="1"/>
  <c r="A13" i="36" a="1"/>
  <c r="A13" i="36" s="1"/>
  <c r="A12" i="36" a="1"/>
  <c r="A12" i="36" s="1"/>
  <c r="A11" i="36" a="1"/>
  <c r="A11" i="36" s="1"/>
  <c r="A10" i="36" a="1"/>
  <c r="A10" i="36" s="1"/>
  <c r="A9" i="36" a="1"/>
  <c r="A9" i="36" s="1"/>
  <c r="A8" i="36" a="1"/>
  <c r="A8" i="36" s="1"/>
  <c r="A7" i="36" a="1"/>
  <c r="A7" i="36" s="1"/>
  <c r="A6" i="36" a="1"/>
  <c r="A6" i="36" s="1"/>
  <c r="A5" i="36" a="1"/>
  <c r="A5" i="36" s="1"/>
  <c r="A3" i="36" a="1"/>
  <c r="A3" i="36" s="1"/>
  <c r="A2" i="36" a="1"/>
  <c r="A2" i="36" s="1"/>
  <c r="A4" i="36" a="1"/>
  <c r="A4" i="36"/>
  <c r="B1" i="25"/>
  <c r="B1" i="34"/>
  <c r="B1" i="37"/>
  <c r="C20" i="28"/>
  <c r="C19" i="28"/>
  <c r="B10" i="28" l="1" a="1"/>
  <c r="B10" i="28" s="1"/>
  <c r="F8" i="37" l="1" a="1"/>
  <c r="F8" i="37" s="1"/>
  <c r="E8" i="37" a="1"/>
  <c r="E8" i="37" s="1"/>
  <c r="C8" i="37" a="1"/>
  <c r="C8" i="37" s="1"/>
  <c r="B8" i="37" a="1"/>
  <c r="B8" i="37" s="1"/>
  <c r="D8" i="37" a="1"/>
  <c r="D8" i="37" s="1"/>
  <c r="B9" i="28" a="1"/>
  <c r="B9" i="28" s="1"/>
  <c r="B7" i="28" a="1"/>
  <c r="B7" i="28" s="1"/>
  <c r="B8" i="28" a="1"/>
  <c r="B8" i="28" s="1"/>
  <c r="B11" i="28" a="1"/>
  <c r="B11" i="28" s="1"/>
  <c r="B19" i="32"/>
  <c r="B107" i="32"/>
  <c r="B106" i="32"/>
  <c r="B105" i="32"/>
  <c r="B104" i="32"/>
  <c r="B103" i="32"/>
  <c r="B102" i="32"/>
  <c r="B101" i="32"/>
  <c r="B100" i="32"/>
  <c r="B99" i="32"/>
  <c r="B98" i="32"/>
  <c r="B97" i="32"/>
  <c r="B96" i="32"/>
  <c r="B95" i="32"/>
  <c r="B94" i="32"/>
  <c r="B93" i="32"/>
  <c r="B92" i="32"/>
  <c r="B91" i="32"/>
  <c r="B90" i="32"/>
  <c r="B89" i="32"/>
  <c r="B88" i="32"/>
  <c r="B87" i="32"/>
  <c r="B86" i="32"/>
  <c r="B85" i="32"/>
  <c r="B84" i="32"/>
  <c r="B83" i="32"/>
  <c r="B82" i="32"/>
  <c r="B81" i="32"/>
  <c r="B80" i="32"/>
  <c r="B79" i="32"/>
  <c r="B78" i="32"/>
  <c r="B77" i="32"/>
  <c r="B76" i="32"/>
  <c r="B75" i="32"/>
  <c r="B74" i="32"/>
  <c r="B73" i="32"/>
  <c r="B72" i="32"/>
  <c r="B71" i="32"/>
  <c r="B70" i="32"/>
  <c r="B69" i="32"/>
  <c r="B68" i="32"/>
  <c r="B67" i="32"/>
  <c r="B66" i="32"/>
  <c r="B65" i="32"/>
  <c r="B64" i="32"/>
  <c r="B63" i="32"/>
  <c r="B62" i="32"/>
  <c r="B61" i="32"/>
  <c r="B60" i="32"/>
  <c r="B59" i="32"/>
  <c r="B58" i="32"/>
  <c r="B57" i="32"/>
  <c r="B56" i="32"/>
  <c r="B55" i="32"/>
  <c r="B54" i="32"/>
  <c r="B53" i="32"/>
  <c r="B52" i="32"/>
  <c r="B51" i="32"/>
  <c r="B50" i="32"/>
  <c r="B49" i="32"/>
  <c r="B48" i="32"/>
  <c r="B47" i="32"/>
  <c r="B46" i="32"/>
  <c r="B45" i="32"/>
  <c r="B44" i="32"/>
  <c r="B43" i="32"/>
  <c r="B42" i="32"/>
  <c r="B41" i="32"/>
  <c r="B40" i="32"/>
  <c r="B39" i="32"/>
  <c r="B38" i="32"/>
  <c r="B37" i="32"/>
  <c r="B36" i="32"/>
  <c r="B35" i="32"/>
  <c r="B34" i="32"/>
  <c r="B33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B6" i="32"/>
  <c r="B5" i="32"/>
  <c r="B4" i="32"/>
  <c r="B3" i="3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<sst xmlns="http://schemas.openxmlformats.org/spreadsheetml/2006/main" count="2973" uniqueCount="1281">
  <si>
    <t>コード</t>
    <phoneticPr fontId="2"/>
  </si>
  <si>
    <t>都道県市名</t>
    <rPh sb="0" eb="3">
      <t>トドウケン</t>
    </rPh>
    <rPh sb="3" eb="5">
      <t>シメイ</t>
    </rPh>
    <phoneticPr fontId="2"/>
  </si>
  <si>
    <t>宮城県</t>
    <rPh sb="0" eb="3">
      <t>ミヤギケン</t>
    </rPh>
    <phoneticPr fontId="2"/>
  </si>
  <si>
    <t>秋田県</t>
    <rPh sb="0" eb="3">
      <t>アキタケン</t>
    </rPh>
    <phoneticPr fontId="2"/>
  </si>
  <si>
    <t>一般社団法人　北海道身体障害者福祉協会</t>
    <phoneticPr fontId="2"/>
  </si>
  <si>
    <t>岩手盲ろう者友の会</t>
    <phoneticPr fontId="2"/>
  </si>
  <si>
    <t>一般社団法人　宮城県聴覚障害者福祉会</t>
    <phoneticPr fontId="2"/>
  </si>
  <si>
    <t>秋田県聴覚障害者支援センター</t>
    <phoneticPr fontId="2"/>
  </si>
  <si>
    <t>一般社団法人　山形県聴覚障害者協会</t>
    <phoneticPr fontId="2"/>
  </si>
  <si>
    <t>一般社団法人　福島県聴覚障害者協会</t>
    <phoneticPr fontId="2"/>
  </si>
  <si>
    <t>一般社団法人　茨城県聴覚障害者協会</t>
    <phoneticPr fontId="2"/>
  </si>
  <si>
    <t>栃木盲ろう者友の会「ひばり」</t>
    <phoneticPr fontId="2"/>
  </si>
  <si>
    <t>特定非営利活動法人　群馬盲ろう者つるの会</t>
    <phoneticPr fontId="2"/>
  </si>
  <si>
    <t>特定非営利活動法人　千葉盲ろう者友の会</t>
    <phoneticPr fontId="2"/>
  </si>
  <si>
    <t>特定非営利活動法人　東京盲ろう者友の会</t>
    <phoneticPr fontId="2"/>
  </si>
  <si>
    <t>社会福祉法人　神奈川聴覚障害者総合福祉協会</t>
    <phoneticPr fontId="2"/>
  </si>
  <si>
    <t>社会福祉法人　新潟県身体障害者団体連合会</t>
    <phoneticPr fontId="2"/>
  </si>
  <si>
    <t>社会福祉法人　富山県聴覚障害者協会</t>
    <phoneticPr fontId="2"/>
  </si>
  <si>
    <t>社会福祉法人　石川県聴覚障害者協会　石川県聴覚障害者センター</t>
    <phoneticPr fontId="2"/>
  </si>
  <si>
    <t>社会福祉法人　光道園</t>
    <phoneticPr fontId="2"/>
  </si>
  <si>
    <t>合同会社　カナエール</t>
    <phoneticPr fontId="2"/>
  </si>
  <si>
    <t>社会福祉法人　長野県聴覚障害者協会</t>
    <phoneticPr fontId="2"/>
  </si>
  <si>
    <t>岐阜盲ろう者友の会</t>
    <phoneticPr fontId="2"/>
  </si>
  <si>
    <t>公益社団法人　静岡県聴覚障害者協会</t>
    <phoneticPr fontId="2"/>
  </si>
  <si>
    <t>一般社団法人愛知県聴覚障害者協会</t>
    <phoneticPr fontId="2"/>
  </si>
  <si>
    <t>三重県聴覚障害者協会 三重県聴覚障害者支援センター　指定管理事業</t>
    <phoneticPr fontId="2"/>
  </si>
  <si>
    <t>特定非営利活動法人　しが盲ろう者友の会</t>
    <phoneticPr fontId="2"/>
  </si>
  <si>
    <t>社会福祉法人　京都聴覚言語障害者福祉協会</t>
    <phoneticPr fontId="2"/>
  </si>
  <si>
    <t>社会福祉法人　大阪障害者自立支援協会</t>
    <phoneticPr fontId="2"/>
  </si>
  <si>
    <t>特定非営利活動法人　兵庫盲ろう者友の会</t>
    <phoneticPr fontId="2"/>
  </si>
  <si>
    <t>一般社団法人　奈良県聴覚障害者協会</t>
    <phoneticPr fontId="2"/>
  </si>
  <si>
    <t>特定非営利活動法人　和歌山盲ろう者友の会</t>
    <phoneticPr fontId="2"/>
  </si>
  <si>
    <t>鳥取盲ろう者友の会・友輪</t>
    <phoneticPr fontId="2"/>
  </si>
  <si>
    <t>島根県障害者社会参加推進センター</t>
    <phoneticPr fontId="2"/>
  </si>
  <si>
    <t>特定非営利活動法人　広島盲ろう者友の会</t>
    <phoneticPr fontId="2"/>
  </si>
  <si>
    <t>山口盲ろう者友の会</t>
    <phoneticPr fontId="2"/>
  </si>
  <si>
    <t>特定非営利活動法人　聴覚・ろう重複障害者生活支援センター</t>
    <phoneticPr fontId="2"/>
  </si>
  <si>
    <t>香川盲ろう者友の会</t>
    <phoneticPr fontId="2"/>
  </si>
  <si>
    <t>特定非営利活動法人　えひめ盲ろう者友の会</t>
    <phoneticPr fontId="2"/>
  </si>
  <si>
    <t>高知県盲ろう者友の会</t>
    <phoneticPr fontId="2"/>
  </si>
  <si>
    <t>公益財団法人　福岡県身体障害者福祉協会</t>
    <phoneticPr fontId="2"/>
  </si>
  <si>
    <t>公益財団法人　北九州市身体障害者福祉協会</t>
    <phoneticPr fontId="2"/>
  </si>
  <si>
    <t>社会福祉法人　福岡市身体障害者福祉協会</t>
    <phoneticPr fontId="2"/>
  </si>
  <si>
    <t>一般社団法人　佐賀県視覚障害者団体連合会</t>
    <phoneticPr fontId="2"/>
  </si>
  <si>
    <t>一般社団法人　長崎県ろうあ協会</t>
    <phoneticPr fontId="2"/>
  </si>
  <si>
    <t>一般財団法人　熊本県ろう者福祉協会</t>
    <phoneticPr fontId="2"/>
  </si>
  <si>
    <t>社会福祉法人　大分県聴覚障害者協会</t>
    <phoneticPr fontId="2"/>
  </si>
  <si>
    <t>宮崎県盲ろう者友の会</t>
    <phoneticPr fontId="2"/>
  </si>
  <si>
    <t>社会福祉法人　鹿児島県身体障害者福祉協会</t>
    <phoneticPr fontId="2"/>
  </si>
  <si>
    <t>一般社団法人　沖縄県聴覚障害者協会</t>
    <phoneticPr fontId="2"/>
  </si>
  <si>
    <t>函館市</t>
    <phoneticPr fontId="2"/>
  </si>
  <si>
    <t>区分</t>
    <rPh sb="0" eb="2">
      <t>クブン</t>
    </rPh>
    <phoneticPr fontId="2"/>
  </si>
  <si>
    <t>都道府県</t>
    <phoneticPr fontId="2"/>
  </si>
  <si>
    <t>中核市</t>
    <phoneticPr fontId="2"/>
  </si>
  <si>
    <t>実施主体</t>
    <phoneticPr fontId="2"/>
  </si>
  <si>
    <t>札幌市</t>
    <rPh sb="0" eb="3">
      <t>サッポロシ</t>
    </rPh>
    <phoneticPr fontId="2"/>
  </si>
  <si>
    <t>政令指定都市</t>
    <rPh sb="0" eb="2">
      <t>セイレイ</t>
    </rPh>
    <rPh sb="2" eb="4">
      <t>シテイ</t>
    </rPh>
    <rPh sb="4" eb="6">
      <t>トシ</t>
    </rPh>
    <phoneticPr fontId="2"/>
  </si>
  <si>
    <t>旭川市</t>
    <rPh sb="0" eb="3">
      <t>アサヒカワシ</t>
    </rPh>
    <phoneticPr fontId="2"/>
  </si>
  <si>
    <t>中核市</t>
    <rPh sb="0" eb="3">
      <t>チュウカクシ</t>
    </rPh>
    <phoneticPr fontId="2"/>
  </si>
  <si>
    <t>青森県</t>
    <rPh sb="0" eb="3">
      <t>アオモリケン</t>
    </rPh>
    <phoneticPr fontId="2"/>
  </si>
  <si>
    <t>都道府県</t>
    <rPh sb="0" eb="4">
      <t>トドウフケン</t>
    </rPh>
    <phoneticPr fontId="2"/>
  </si>
  <si>
    <t>岩手県</t>
    <rPh sb="0" eb="3">
      <t>イワテケン</t>
    </rPh>
    <phoneticPr fontId="2"/>
  </si>
  <si>
    <t>仙台市</t>
    <rPh sb="0" eb="3">
      <t>センダイシ</t>
    </rPh>
    <phoneticPr fontId="2"/>
  </si>
  <si>
    <t>山形県</t>
    <rPh sb="0" eb="3">
      <t>ヤマガタケン</t>
    </rPh>
    <phoneticPr fontId="2"/>
  </si>
  <si>
    <t>福島県</t>
    <rPh sb="0" eb="3">
      <t>フクシマケン</t>
    </rPh>
    <phoneticPr fontId="2"/>
  </si>
  <si>
    <t>茨城県</t>
  </si>
  <si>
    <t>栃木県</t>
    <rPh sb="0" eb="3">
      <t>トチギケン</t>
    </rPh>
    <phoneticPr fontId="2"/>
  </si>
  <si>
    <t>宇都宮市</t>
    <rPh sb="0" eb="4">
      <t>ウツノミヤシ</t>
    </rPh>
    <phoneticPr fontId="2"/>
  </si>
  <si>
    <t>群馬県</t>
    <rPh sb="0" eb="3">
      <t>グンマケン</t>
    </rPh>
    <phoneticPr fontId="2"/>
  </si>
  <si>
    <t>前橋市</t>
    <rPh sb="0" eb="3">
      <t>マエバシシ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</si>
  <si>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</si>
  <si>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</si>
  <si>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千葉市</t>
    <rPh sb="0" eb="2">
      <t>チバ</t>
    </rPh>
    <rPh sb="2" eb="3">
      <t>シ</t>
    </rPh>
    <phoneticPr fontId="2"/>
  </si>
  <si>
    <t>船橋市</t>
    <rPh sb="0" eb="2">
      <t>フナバシ</t>
    </rPh>
    <rPh sb="2" eb="3">
      <t>シ</t>
    </rPh>
    <phoneticPr fontId="2"/>
  </si>
  <si>
    <t>柏市</t>
    <rPh sb="0" eb="2">
      <t>カシワシ</t>
    </rPh>
    <phoneticPr fontId="2"/>
  </si>
  <si>
    <t>東京都</t>
    <rPh sb="0" eb="3">
      <t>トウキョウト</t>
    </rPh>
    <phoneticPr fontId="2"/>
  </si>
  <si>
    <t>八王子市</t>
    <rPh sb="0" eb="4">
      <t>ハチオウジシ</t>
    </rPh>
    <phoneticPr fontId="2"/>
  </si>
  <si>
    <t>神奈川県</t>
    <rPh sb="0" eb="4">
      <t>カナガワケン</t>
    </rPh>
    <phoneticPr fontId="2"/>
  </si>
  <si>
    <t>横浜市</t>
    <rPh sb="0" eb="3">
      <t>ヨコハマシ</t>
    </rPh>
    <phoneticPr fontId="2"/>
  </si>
  <si>
    <t>川崎市</t>
    <rPh sb="0" eb="3">
      <t>カワサキシ</t>
    </rPh>
    <phoneticPr fontId="2"/>
  </si>
  <si>
    <t>相模原市</t>
    <rPh sb="0" eb="4">
      <t>サガミハラシ</t>
    </rPh>
    <phoneticPr fontId="2"/>
  </si>
  <si>
    <t>横須賀市</t>
    <rPh sb="0" eb="4">
      <t>ヨコスカシ</t>
    </rPh>
    <phoneticPr fontId="2"/>
  </si>
  <si>
    <t>新潟県</t>
    <rPh sb="0" eb="3">
      <t>ニイガタケン</t>
    </rPh>
    <phoneticPr fontId="2"/>
  </si>
  <si>
    <t>新潟市</t>
    <rPh sb="0" eb="3">
      <t>ニイガタシ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</si>
  <si>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</si>
  <si>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</si>
  <si>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金沢市</t>
    <rPh sb="0" eb="3">
      <t>カナザワシ</t>
    </rPh>
    <phoneticPr fontId="2"/>
  </si>
  <si>
    <t>福井県</t>
    <rPh sb="0" eb="3">
      <t>フクイケン</t>
    </rPh>
    <phoneticPr fontId="2"/>
  </si>
  <si>
    <t>山梨県</t>
    <rPh sb="0" eb="3">
      <t>ヤマナシケン</t>
    </rPh>
    <phoneticPr fontId="2"/>
  </si>
  <si>
    <t>甲府市</t>
    <rPh sb="0" eb="3">
      <t>コウフシ</t>
    </rPh>
    <phoneticPr fontId="2"/>
  </si>
  <si>
    <t>中核市</t>
    <rPh sb="0" eb="2">
      <t>チュウカク</t>
    </rPh>
    <rPh sb="2" eb="3">
      <t>シ</t>
    </rPh>
    <phoneticPr fontId="2"/>
  </si>
  <si>
    <t>長野県</t>
    <rPh sb="0" eb="3">
      <t>ナガノケン</t>
    </rPh>
    <phoneticPr fontId="2"/>
  </si>
  <si>
    <t>長野市</t>
    <rPh sb="0" eb="3">
      <t>ナガノシ</t>
    </rPh>
    <phoneticPr fontId="2"/>
  </si>
  <si>
    <t>松本市</t>
    <rPh sb="0" eb="2">
      <t>マツモト</t>
    </rPh>
    <rPh sb="2" eb="3">
      <t>シ</t>
    </rPh>
    <phoneticPr fontId="2"/>
  </si>
  <si>
    <t>岐阜県</t>
    <rPh sb="0" eb="3">
      <t>ギフケン</t>
    </rPh>
    <phoneticPr fontId="2"/>
  </si>
  <si>
    <t>静岡県</t>
    <rPh sb="0" eb="3">
      <t>シズオカケン</t>
    </rPh>
    <phoneticPr fontId="2"/>
  </si>
  <si>
    <t>愛知県</t>
    <rPh sb="0" eb="3">
      <t>アイチケン</t>
    </rPh>
    <phoneticPr fontId="2"/>
  </si>
  <si>
    <t>名古屋市</t>
    <rPh sb="0" eb="4">
      <t>ナゴヤシ</t>
    </rPh>
    <phoneticPr fontId="2"/>
  </si>
  <si>
    <t>政令指定都市</t>
    <rPh sb="0" eb="6">
      <t>セイレイシテイトシ</t>
    </rPh>
    <phoneticPr fontId="2"/>
  </si>
  <si>
    <t>大阪府</t>
    <rPh sb="0" eb="3">
      <t>オオサカフ</t>
    </rPh>
    <phoneticPr fontId="2"/>
  </si>
  <si>
    <t>大阪市</t>
    <rPh sb="0" eb="3">
      <t>オオサカシ</t>
    </rPh>
    <phoneticPr fontId="2"/>
  </si>
  <si>
    <t>堺市</t>
    <rPh sb="0" eb="2">
      <t>サカイシ</t>
    </rPh>
    <phoneticPr fontId="2"/>
  </si>
  <si>
    <t>豊中市</t>
    <rPh sb="0" eb="3">
      <t>トヨナカシ</t>
    </rPh>
    <phoneticPr fontId="2"/>
  </si>
  <si>
    <t>高槻市</t>
    <rPh sb="0" eb="3">
      <t>タカツキシ</t>
    </rPh>
    <phoneticPr fontId="2"/>
  </si>
  <si>
    <t>東大阪市</t>
    <rPh sb="0" eb="4">
      <t>ヒガシオオサカシ</t>
    </rPh>
    <phoneticPr fontId="2"/>
  </si>
  <si>
    <t>枚方市</t>
    <rPh sb="0" eb="2">
      <t>ヒラカタ</t>
    </rPh>
    <rPh sb="2" eb="3">
      <t>シ</t>
    </rPh>
    <phoneticPr fontId="2"/>
  </si>
  <si>
    <t>八尾市</t>
    <rPh sb="0" eb="2">
      <t>ヤオ</t>
    </rPh>
    <rPh sb="2" eb="3">
      <t>シ</t>
    </rPh>
    <phoneticPr fontId="2"/>
  </si>
  <si>
    <t>寝屋川市</t>
    <rPh sb="0" eb="3">
      <t>ネヤガワ</t>
    </rPh>
    <rPh sb="3" eb="4">
      <t>シ</t>
    </rPh>
    <phoneticPr fontId="2"/>
  </si>
  <si>
    <t>吹田市</t>
    <rPh sb="0" eb="3">
      <t>スイタシ</t>
    </rPh>
    <phoneticPr fontId="2"/>
  </si>
  <si>
    <t>三重県</t>
    <rPh sb="0" eb="3">
      <t>ミエケン</t>
    </rPh>
    <phoneticPr fontId="2"/>
  </si>
  <si>
    <t>滋賀県</t>
    <rPh sb="0" eb="3">
      <t>シガケン</t>
    </rPh>
    <phoneticPr fontId="2"/>
  </si>
  <si>
    <t>大津市</t>
    <rPh sb="0" eb="3">
      <t>オオツシ</t>
    </rPh>
    <phoneticPr fontId="2"/>
  </si>
  <si>
    <t>東近江市</t>
    <rPh sb="0" eb="4">
      <t>ヒガシオウミシ</t>
    </rPh>
    <phoneticPr fontId="2"/>
  </si>
  <si>
    <t>-</t>
    <phoneticPr fontId="2"/>
  </si>
  <si>
    <t>守山市</t>
    <rPh sb="0" eb="2">
      <t>モリヤマ</t>
    </rPh>
    <rPh sb="2" eb="3">
      <t>シ</t>
    </rPh>
    <phoneticPr fontId="2"/>
  </si>
  <si>
    <t>‐</t>
    <phoneticPr fontId="2"/>
  </si>
  <si>
    <t>栗東市</t>
    <rPh sb="0" eb="3">
      <t>リットウシ</t>
    </rPh>
    <phoneticPr fontId="2"/>
  </si>
  <si>
    <t>京都府</t>
    <rPh sb="0" eb="3">
      <t>キョウトフ</t>
    </rPh>
    <phoneticPr fontId="2"/>
  </si>
  <si>
    <t>京都市</t>
    <rPh sb="0" eb="3">
      <t>キョウトシ</t>
    </rPh>
    <phoneticPr fontId="2"/>
  </si>
  <si>
    <t>兵庫県</t>
    <rPh sb="0" eb="3">
      <t>ヒョウゴケン</t>
    </rPh>
    <phoneticPr fontId="2"/>
  </si>
  <si>
    <t>神戸市</t>
    <rPh sb="0" eb="3">
      <t>コウベシ</t>
    </rPh>
    <phoneticPr fontId="2"/>
  </si>
  <si>
    <t>姫路市</t>
    <rPh sb="0" eb="3">
      <t>ヒメジシ</t>
    </rPh>
    <phoneticPr fontId="2"/>
  </si>
  <si>
    <t>尼崎市</t>
    <rPh sb="0" eb="3">
      <t>アマガサキシ</t>
    </rPh>
    <phoneticPr fontId="2"/>
  </si>
  <si>
    <t>西宮市</t>
    <rPh sb="0" eb="3">
      <t>ニシノミヤシ</t>
    </rPh>
    <phoneticPr fontId="2"/>
  </si>
  <si>
    <t>明石市</t>
    <rPh sb="0" eb="2">
      <t>アカシ</t>
    </rPh>
    <rPh sb="2" eb="3">
      <t>シ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</si>
  <si>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</si>
  <si>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</si>
  <si>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和歌山市</t>
    <rPh sb="0" eb="4">
      <t>ワカヤマシ</t>
    </rPh>
    <phoneticPr fontId="2"/>
  </si>
  <si>
    <t>鳥取県</t>
    <rPh sb="0" eb="3">
      <t>トットリケン</t>
    </rPh>
    <phoneticPr fontId="2"/>
  </si>
  <si>
    <t>鳥取市</t>
    <rPh sb="0" eb="2">
      <t>トットリ</t>
    </rPh>
    <rPh sb="2" eb="3">
      <t>シ</t>
    </rPh>
    <phoneticPr fontId="2"/>
  </si>
  <si>
    <t>島根県</t>
    <rPh sb="0" eb="3">
      <t>シマネケン</t>
    </rPh>
    <phoneticPr fontId="2"/>
  </si>
  <si>
    <t>岡山県</t>
    <rPh sb="0" eb="3">
      <t>オカヤマケン</t>
    </rPh>
    <phoneticPr fontId="2"/>
  </si>
  <si>
    <t>岡山市</t>
    <rPh sb="0" eb="3">
      <t>オカヤマシ</t>
    </rPh>
    <phoneticPr fontId="2"/>
  </si>
  <si>
    <t>倉敷市</t>
    <rPh sb="0" eb="3">
      <t>クラシキシ</t>
    </rPh>
    <phoneticPr fontId="2"/>
  </si>
  <si>
    <t>広島県</t>
    <rPh sb="0" eb="3">
      <t>ヒロシマケン</t>
    </rPh>
    <phoneticPr fontId="2"/>
  </si>
  <si>
    <t>広島市</t>
    <rPh sb="0" eb="3">
      <t>ヒロシマシ</t>
    </rPh>
    <phoneticPr fontId="2"/>
  </si>
  <si>
    <t>福山市</t>
    <rPh sb="0" eb="3">
      <t>フクヤマシ</t>
    </rPh>
    <phoneticPr fontId="2"/>
  </si>
  <si>
    <t>呉市</t>
    <rPh sb="0" eb="1">
      <t>クレ</t>
    </rPh>
    <rPh sb="1" eb="2">
      <t>シ</t>
    </rPh>
    <phoneticPr fontId="2"/>
  </si>
  <si>
    <t>山口県</t>
    <rPh sb="0" eb="3">
      <t>ヤマグチケン</t>
    </rPh>
    <phoneticPr fontId="2"/>
  </si>
  <si>
    <t>下関市</t>
    <rPh sb="0" eb="3">
      <t>シモノセキシ</t>
    </rPh>
    <phoneticPr fontId="2"/>
  </si>
  <si>
    <t>徳島県</t>
    <rPh sb="0" eb="3">
      <t>トクシマケン</t>
    </rPh>
    <phoneticPr fontId="2"/>
  </si>
  <si>
    <t>香川県</t>
    <rPh sb="0" eb="3">
      <t>カガワケン</t>
    </rPh>
    <phoneticPr fontId="2"/>
  </si>
  <si>
    <t>愛媛県</t>
    <rPh sb="0" eb="3">
      <t>エヒメケン</t>
    </rPh>
    <phoneticPr fontId="2"/>
  </si>
  <si>
    <t>松山市</t>
    <rPh sb="0" eb="3">
      <t>マツヤマシ</t>
    </rPh>
    <phoneticPr fontId="2"/>
  </si>
  <si>
    <t>高知県</t>
    <rPh sb="0" eb="3">
      <t>コウチケン</t>
    </rPh>
    <phoneticPr fontId="2"/>
  </si>
  <si>
    <t>福岡県</t>
    <rPh sb="0" eb="3">
      <t>フクオカケン</t>
    </rPh>
    <phoneticPr fontId="2"/>
  </si>
  <si>
    <t>北九州市</t>
    <rPh sb="0" eb="4">
      <t>キタキュウシュウシ</t>
    </rPh>
    <phoneticPr fontId="2"/>
  </si>
  <si>
    <t>福岡市</t>
    <rPh sb="0" eb="3">
      <t>フクオカシ</t>
    </rPh>
    <phoneticPr fontId="2"/>
  </si>
  <si>
    <t>久留米市</t>
    <rPh sb="0" eb="4">
      <t>クルメシ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</si>
  <si>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</si>
  <si>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</si>
  <si>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長崎市</t>
    <rPh sb="0" eb="3">
      <t>ナガサキシ</t>
    </rPh>
    <phoneticPr fontId="2"/>
  </si>
  <si>
    <t>佐世保市</t>
    <rPh sb="0" eb="4">
      <t>サセボシ</t>
    </rPh>
    <phoneticPr fontId="2"/>
  </si>
  <si>
    <t>熊本県</t>
    <rPh sb="0" eb="3">
      <t>クマモトケン</t>
    </rPh>
    <phoneticPr fontId="2"/>
  </si>
  <si>
    <t>熊本市</t>
    <rPh sb="0" eb="3">
      <t>クマモトシ</t>
    </rPh>
    <phoneticPr fontId="2"/>
  </si>
  <si>
    <t>大分県</t>
    <rPh sb="0" eb="3">
      <t>オオイタケン</t>
    </rPh>
    <phoneticPr fontId="2"/>
  </si>
  <si>
    <t>大分市</t>
    <phoneticPr fontId="2"/>
  </si>
  <si>
    <t>宮崎県</t>
    <rPh sb="0" eb="3">
      <t>ミヤザキケン</t>
    </rPh>
    <phoneticPr fontId="2"/>
  </si>
  <si>
    <t>鹿児島県</t>
    <rPh sb="0" eb="4">
      <t>カゴシマケン</t>
    </rPh>
    <phoneticPr fontId="2"/>
  </si>
  <si>
    <t>鹿児島市</t>
    <rPh sb="0" eb="3">
      <t>カゴシマ</t>
    </rPh>
    <rPh sb="3" eb="4">
      <t>シ</t>
    </rPh>
    <phoneticPr fontId="2"/>
  </si>
  <si>
    <t>沖縄県</t>
    <rPh sb="0" eb="3">
      <t>オキナワケン</t>
    </rPh>
    <phoneticPr fontId="2"/>
  </si>
  <si>
    <t>那覇市</t>
    <rPh sb="0" eb="3">
      <t>ナハシ</t>
    </rPh>
    <phoneticPr fontId="2"/>
  </si>
  <si>
    <t>和歌山県</t>
  </si>
  <si>
    <t>和歌山市</t>
  </si>
  <si>
    <t>年度</t>
    <rPh sb="0" eb="2">
      <t>ネンド</t>
    </rPh>
    <phoneticPr fontId="3"/>
  </si>
  <si>
    <t>都道府県、政令指定都市、中核市、その他、のいずれかをご記入ください。
新たに委託を受けた政令市・中核市がありましたら、行挿入をして記載して下さい。</t>
    <phoneticPr fontId="2"/>
  </si>
  <si>
    <t>福島県</t>
  </si>
  <si>
    <t>久留米市身体障害者福祉協会</t>
    <phoneticPr fontId="2"/>
  </si>
  <si>
    <t>岡山盲ろう者友の会</t>
  </si>
  <si>
    <t>札幌市</t>
  </si>
  <si>
    <t>A01</t>
  </si>
  <si>
    <t>A01C02</t>
  </si>
  <si>
    <t>A01B07</t>
  </si>
  <si>
    <t>A01C01</t>
  </si>
  <si>
    <t>A02</t>
  </si>
  <si>
    <t>A03</t>
  </si>
  <si>
    <t>A04</t>
  </si>
  <si>
    <t>区分</t>
  </si>
  <si>
    <t>結合コード</t>
  </si>
  <si>
    <t>都道府県コード</t>
  </si>
  <si>
    <t>政令市コード</t>
  </si>
  <si>
    <t>中核市コード</t>
  </si>
  <si>
    <t>いずれも属さない市コード</t>
  </si>
  <si>
    <t>ブロック</t>
  </si>
  <si>
    <t>移行年月日</t>
  </si>
  <si>
    <t>派遣事業開始年度</t>
  </si>
  <si>
    <t>養成研修事業開始年度</t>
  </si>
  <si>
    <t>養成研修事業開始年度（西暦）</t>
  </si>
  <si>
    <t>都道府県</t>
  </si>
  <si>
    <t>北海道</t>
  </si>
  <si>
    <t>北海道・東北</t>
  </si>
  <si>
    <t>2009</t>
  </si>
  <si>
    <t>平成19年</t>
  </si>
  <si>
    <t>2007</t>
  </si>
  <si>
    <t>政令指定都市</t>
  </si>
  <si>
    <t>B07</t>
  </si>
  <si>
    <t>北海道札幌市</t>
  </si>
  <si>
    <t>2002</t>
  </si>
  <si>
    <t>平成27年</t>
  </si>
  <si>
    <t>2015</t>
  </si>
  <si>
    <t>中核市</t>
  </si>
  <si>
    <t>C01</t>
  </si>
  <si>
    <t>北海道旭川市</t>
  </si>
  <si>
    <t>旭川市</t>
  </si>
  <si>
    <t>2014</t>
  </si>
  <si>
    <t>平成29年</t>
  </si>
  <si>
    <t>2017</t>
  </si>
  <si>
    <t>C02</t>
  </si>
  <si>
    <t>北海道函館市</t>
  </si>
  <si>
    <t>函館市</t>
  </si>
  <si>
    <t>青森県</t>
  </si>
  <si>
    <t>A02C03</t>
  </si>
  <si>
    <t>C03</t>
  </si>
  <si>
    <t>青森県青森市</t>
  </si>
  <si>
    <t>青森市</t>
  </si>
  <si>
    <t>A02C48</t>
  </si>
  <si>
    <t>C48</t>
  </si>
  <si>
    <t>青森県八戸市</t>
  </si>
  <si>
    <t>八戸市</t>
  </si>
  <si>
    <t>岩手県</t>
  </si>
  <si>
    <t>平成14年</t>
  </si>
  <si>
    <t>A03C04</t>
  </si>
  <si>
    <t>C04</t>
  </si>
  <si>
    <t>岩手県盛岡市</t>
  </si>
  <si>
    <t>盛岡市</t>
  </si>
  <si>
    <t>宮城県</t>
  </si>
  <si>
    <t>平成21年</t>
  </si>
  <si>
    <t>A04B11</t>
  </si>
  <si>
    <t>B11</t>
  </si>
  <si>
    <t>宮城県仙台市</t>
  </si>
  <si>
    <t>仙台市</t>
  </si>
  <si>
    <t>平成26年</t>
  </si>
  <si>
    <t>A05</t>
  </si>
  <si>
    <t>秋田県</t>
  </si>
  <si>
    <t>1999</t>
  </si>
  <si>
    <t>平成11年</t>
  </si>
  <si>
    <t>A05C05</t>
  </si>
  <si>
    <t>C05</t>
  </si>
  <si>
    <t>秋田県秋田市</t>
  </si>
  <si>
    <t>秋田市</t>
  </si>
  <si>
    <t>A06</t>
  </si>
  <si>
    <t>山形県</t>
  </si>
  <si>
    <t>平成20年</t>
  </si>
  <si>
    <t>2008</t>
  </si>
  <si>
    <t>A06C64</t>
  </si>
  <si>
    <t>C64</t>
  </si>
  <si>
    <t>山形県山形市</t>
  </si>
  <si>
    <t>山形市</t>
  </si>
  <si>
    <t>A07</t>
  </si>
  <si>
    <t>2001</t>
  </si>
  <si>
    <t>平成12年</t>
  </si>
  <si>
    <t>2000</t>
  </si>
  <si>
    <t>A07C06</t>
  </si>
  <si>
    <t>C06</t>
  </si>
  <si>
    <t>福島県郡山市</t>
  </si>
  <si>
    <t>郡山市</t>
  </si>
  <si>
    <t>A07C07</t>
  </si>
  <si>
    <t>C07</t>
  </si>
  <si>
    <t>福島県いわき市</t>
  </si>
  <si>
    <t>いわき市</t>
  </si>
  <si>
    <t>A07C49</t>
  </si>
  <si>
    <t>C49</t>
  </si>
  <si>
    <t>福島県福島市</t>
  </si>
  <si>
    <t>福島市</t>
  </si>
  <si>
    <t>A08</t>
  </si>
  <si>
    <t>関東・甲信越</t>
  </si>
  <si>
    <t>A08C66</t>
  </si>
  <si>
    <t>C66</t>
  </si>
  <si>
    <t>茨城県水戸市</t>
  </si>
  <si>
    <t>水戸市</t>
  </si>
  <si>
    <t>A09</t>
  </si>
  <si>
    <t>栃木県</t>
  </si>
  <si>
    <t>2003</t>
  </si>
  <si>
    <t>A09C08</t>
  </si>
  <si>
    <t>C08</t>
  </si>
  <si>
    <t>栃木県宇都宮市</t>
  </si>
  <si>
    <t>宇都宮市</t>
  </si>
  <si>
    <t>A10</t>
  </si>
  <si>
    <t>群馬県</t>
  </si>
  <si>
    <t>A10C09</t>
  </si>
  <si>
    <t>C09</t>
  </si>
  <si>
    <t>群馬県前橋市</t>
  </si>
  <si>
    <t>前橋市</t>
  </si>
  <si>
    <t>A10C10</t>
  </si>
  <si>
    <t>C10</t>
  </si>
  <si>
    <t>群馬県高崎市</t>
  </si>
  <si>
    <t>高崎市</t>
  </si>
  <si>
    <t>A11</t>
  </si>
  <si>
    <t>埼玉県</t>
  </si>
  <si>
    <t>A11B13</t>
  </si>
  <si>
    <t>B13</t>
  </si>
  <si>
    <t>埼玉県さいたま市</t>
  </si>
  <si>
    <t>さいたま市</t>
  </si>
  <si>
    <t>A11C</t>
  </si>
  <si>
    <t>C60</t>
  </si>
  <si>
    <t>埼玉県川口市</t>
  </si>
  <si>
    <t>川口市</t>
  </si>
  <si>
    <t>A11C11</t>
  </si>
  <si>
    <t>C11</t>
  </si>
  <si>
    <t>埼玉県川越市</t>
  </si>
  <si>
    <t>川越市</t>
  </si>
  <si>
    <t>A11C45</t>
  </si>
  <si>
    <t>C45</t>
  </si>
  <si>
    <t>埼玉県越谷市</t>
  </si>
  <si>
    <t>越谷市</t>
  </si>
  <si>
    <t>A12</t>
  </si>
  <si>
    <t>千葉県</t>
  </si>
  <si>
    <t>2006</t>
  </si>
  <si>
    <t>平成16年</t>
  </si>
  <si>
    <t>2004</t>
  </si>
  <si>
    <t>A12B12</t>
  </si>
  <si>
    <t>B12</t>
  </si>
  <si>
    <t>千葉県千葉市</t>
  </si>
  <si>
    <t>千葉市</t>
  </si>
  <si>
    <t>A12C12</t>
  </si>
  <si>
    <t>C12</t>
  </si>
  <si>
    <t>千葉県船橋市</t>
  </si>
  <si>
    <t>船橋市</t>
  </si>
  <si>
    <t>A12C13</t>
  </si>
  <si>
    <t>C13</t>
  </si>
  <si>
    <t>千葉県柏市</t>
  </si>
  <si>
    <t>柏市</t>
  </si>
  <si>
    <t>A13</t>
  </si>
  <si>
    <t>東京都</t>
  </si>
  <si>
    <t>平成8年</t>
  </si>
  <si>
    <t>1996</t>
  </si>
  <si>
    <t>A13C44</t>
  </si>
  <si>
    <t>C44</t>
  </si>
  <si>
    <t>東京都八王子市</t>
  </si>
  <si>
    <t>八王子市</t>
  </si>
  <si>
    <t>A14</t>
  </si>
  <si>
    <t>神奈川県</t>
  </si>
  <si>
    <t>A14B04</t>
  </si>
  <si>
    <t>B04</t>
  </si>
  <si>
    <t>神奈川県横浜市</t>
  </si>
  <si>
    <t>横浜市</t>
  </si>
  <si>
    <t>A14B08</t>
  </si>
  <si>
    <t>B08</t>
  </si>
  <si>
    <t>神奈川県川崎市</t>
  </si>
  <si>
    <t>川崎市</t>
  </si>
  <si>
    <t>A14B19</t>
  </si>
  <si>
    <t>B19</t>
  </si>
  <si>
    <t>神奈川県相模原市</t>
  </si>
  <si>
    <t>相模原市</t>
  </si>
  <si>
    <t>A14C14</t>
  </si>
  <si>
    <t>C14</t>
  </si>
  <si>
    <t>神奈川県横須賀市</t>
  </si>
  <si>
    <t>横須賀市</t>
  </si>
  <si>
    <t>A15</t>
  </si>
  <si>
    <t>新潟県</t>
  </si>
  <si>
    <t>平成15年</t>
  </si>
  <si>
    <t>A15B16</t>
  </si>
  <si>
    <t>B16</t>
  </si>
  <si>
    <t>新潟県新潟市</t>
  </si>
  <si>
    <t>新潟市</t>
  </si>
  <si>
    <t>A16</t>
  </si>
  <si>
    <t>富山県</t>
  </si>
  <si>
    <t>東海・北陸</t>
  </si>
  <si>
    <t>A16C15</t>
  </si>
  <si>
    <t>C15</t>
  </si>
  <si>
    <t>富山県富山市</t>
  </si>
  <si>
    <t>富山市</t>
  </si>
  <si>
    <t>A17</t>
  </si>
  <si>
    <t>石川県</t>
  </si>
  <si>
    <t>平成9年</t>
  </si>
  <si>
    <t>1997</t>
  </si>
  <si>
    <t>A17C16</t>
  </si>
  <si>
    <t>C16</t>
  </si>
  <si>
    <t>石川県金沢市</t>
  </si>
  <si>
    <t>金沢市</t>
  </si>
  <si>
    <t>A18</t>
  </si>
  <si>
    <t>福井県</t>
  </si>
  <si>
    <t>平成28年</t>
  </si>
  <si>
    <t>2016</t>
  </si>
  <si>
    <t>A18C</t>
  </si>
  <si>
    <t>C61</t>
  </si>
  <si>
    <t>福井県福井市</t>
  </si>
  <si>
    <t>福井市</t>
  </si>
  <si>
    <t>A19</t>
  </si>
  <si>
    <t>山梨県</t>
  </si>
  <si>
    <t>A19C65</t>
  </si>
  <si>
    <t>C65</t>
  </si>
  <si>
    <t>山梨県甲府市</t>
  </si>
  <si>
    <t>甲府市</t>
  </si>
  <si>
    <t>2019</t>
  </si>
  <si>
    <t>A20</t>
  </si>
  <si>
    <t>長野県</t>
  </si>
  <si>
    <t>平成23年</t>
  </si>
  <si>
    <t>2011</t>
  </si>
  <si>
    <t>A20C17</t>
  </si>
  <si>
    <t>C17</t>
  </si>
  <si>
    <t>長野県長野市</t>
  </si>
  <si>
    <t>長野市</t>
  </si>
  <si>
    <t>A20C68</t>
  </si>
  <si>
    <t>C68</t>
  </si>
  <si>
    <t>長野県松本市</t>
  </si>
  <si>
    <t>松本市</t>
  </si>
  <si>
    <t>A21</t>
  </si>
  <si>
    <t>岐阜県</t>
  </si>
  <si>
    <t>A21C18</t>
  </si>
  <si>
    <t>C18</t>
  </si>
  <si>
    <t>岐阜県岐阜市</t>
  </si>
  <si>
    <t>岐阜市</t>
  </si>
  <si>
    <t>A22</t>
  </si>
  <si>
    <t>静岡県</t>
  </si>
  <si>
    <t>A22B14</t>
  </si>
  <si>
    <t>B14</t>
  </si>
  <si>
    <t>静岡県静岡市</t>
  </si>
  <si>
    <t>静岡市</t>
  </si>
  <si>
    <t>A22B17</t>
  </si>
  <si>
    <t>B17</t>
  </si>
  <si>
    <t>静岡県浜松市</t>
  </si>
  <si>
    <t>浜松市</t>
  </si>
  <si>
    <t>A23</t>
  </si>
  <si>
    <t>愛知県</t>
  </si>
  <si>
    <t>A23B02</t>
  </si>
  <si>
    <t>B02</t>
  </si>
  <si>
    <t>愛知県名古屋市</t>
  </si>
  <si>
    <t>名古屋市</t>
  </si>
  <si>
    <t>A23C19</t>
  </si>
  <si>
    <t>C19</t>
  </si>
  <si>
    <t>愛知県豊田市</t>
  </si>
  <si>
    <t>豊田市</t>
  </si>
  <si>
    <t>A23C20</t>
  </si>
  <si>
    <t>C20</t>
  </si>
  <si>
    <t>愛知県豊橋市</t>
  </si>
  <si>
    <t>豊橋市</t>
  </si>
  <si>
    <t>A23C21</t>
  </si>
  <si>
    <t>C21</t>
  </si>
  <si>
    <t>愛知県岡崎市</t>
  </si>
  <si>
    <t>岡崎市</t>
  </si>
  <si>
    <t>A23C69</t>
  </si>
  <si>
    <t>C69</t>
  </si>
  <si>
    <t>愛知県一宮市</t>
  </si>
  <si>
    <t>一宮市</t>
  </si>
  <si>
    <t>A24</t>
  </si>
  <si>
    <t>三重県</t>
  </si>
  <si>
    <t>A25</t>
  </si>
  <si>
    <t>滋賀県</t>
  </si>
  <si>
    <t>近畿</t>
  </si>
  <si>
    <t>平成13年</t>
  </si>
  <si>
    <t>A25C22</t>
  </si>
  <si>
    <t>C22</t>
  </si>
  <si>
    <t>滋賀県大津市</t>
  </si>
  <si>
    <t>大津市</t>
  </si>
  <si>
    <t>いずれにも属さない市</t>
  </si>
  <si>
    <t>A25D01</t>
  </si>
  <si>
    <t>D01</t>
  </si>
  <si>
    <t>滋賀県東近江市</t>
  </si>
  <si>
    <t>東近江市</t>
  </si>
  <si>
    <t>A25D02</t>
  </si>
  <si>
    <t>D02</t>
  </si>
  <si>
    <t>滋賀県守山市</t>
  </si>
  <si>
    <t>守山市</t>
  </si>
  <si>
    <t>A26</t>
  </si>
  <si>
    <t>京都府</t>
  </si>
  <si>
    <t>A26B03</t>
  </si>
  <si>
    <t>B03</t>
  </si>
  <si>
    <t>京都府京都市</t>
  </si>
  <si>
    <t>京都市</t>
  </si>
  <si>
    <t>A27</t>
  </si>
  <si>
    <t>大阪府</t>
  </si>
  <si>
    <t>A27B01</t>
  </si>
  <si>
    <t>B01</t>
  </si>
  <si>
    <t>大阪府大阪市</t>
  </si>
  <si>
    <t>大阪市</t>
  </si>
  <si>
    <t>A27B15</t>
  </si>
  <si>
    <t>B15</t>
  </si>
  <si>
    <t>大阪府堺市</t>
  </si>
  <si>
    <t>堺市</t>
  </si>
  <si>
    <t>A27C23</t>
  </si>
  <si>
    <t>C23</t>
  </si>
  <si>
    <t>大阪府豊中市</t>
  </si>
  <si>
    <t>豊中市</t>
  </si>
  <si>
    <t>A27C24</t>
  </si>
  <si>
    <t>C24</t>
  </si>
  <si>
    <t>大阪府高槻市</t>
  </si>
  <si>
    <t>高槻市</t>
  </si>
  <si>
    <t>A27C25</t>
  </si>
  <si>
    <t>C25</t>
  </si>
  <si>
    <t>大阪府東大阪市</t>
  </si>
  <si>
    <t>東大阪市</t>
  </si>
  <si>
    <t>A27C43</t>
  </si>
  <si>
    <t>C43</t>
  </si>
  <si>
    <t>大阪府枚方市</t>
  </si>
  <si>
    <t>枚方市</t>
  </si>
  <si>
    <t>A27C50</t>
  </si>
  <si>
    <t>C50</t>
  </si>
  <si>
    <t>大阪府八尾市</t>
  </si>
  <si>
    <t>八尾市</t>
  </si>
  <si>
    <t>2018</t>
  </si>
  <si>
    <t>A27C63</t>
  </si>
  <si>
    <t>C63</t>
  </si>
  <si>
    <t>大阪府寝屋川市</t>
  </si>
  <si>
    <t>寝屋川市</t>
  </si>
  <si>
    <t>A27C67</t>
  </si>
  <si>
    <t>C67</t>
  </si>
  <si>
    <t>大阪府吹田市</t>
  </si>
  <si>
    <t>吹田市</t>
  </si>
  <si>
    <t>A28</t>
  </si>
  <si>
    <t>兵庫県</t>
  </si>
  <si>
    <t>平成10年</t>
  </si>
  <si>
    <t>1998</t>
  </si>
  <si>
    <t>A28B05</t>
  </si>
  <si>
    <t>B05</t>
  </si>
  <si>
    <t>兵庫県神戸市</t>
  </si>
  <si>
    <t>神戸市</t>
  </si>
  <si>
    <t>A28C26</t>
  </si>
  <si>
    <t>C26</t>
  </si>
  <si>
    <t>兵庫県姫路市</t>
  </si>
  <si>
    <t>姫路市</t>
  </si>
  <si>
    <t>A28C27</t>
  </si>
  <si>
    <t>C27</t>
  </si>
  <si>
    <t>兵庫県西宮市</t>
  </si>
  <si>
    <t>西宮市</t>
  </si>
  <si>
    <t>A28C28</t>
  </si>
  <si>
    <t>C28</t>
  </si>
  <si>
    <t>兵庫県尼崎市</t>
  </si>
  <si>
    <t>尼崎市</t>
  </si>
  <si>
    <t>A28C51</t>
  </si>
  <si>
    <t>C51</t>
  </si>
  <si>
    <t>兵庫県明石市</t>
  </si>
  <si>
    <t>明石市</t>
  </si>
  <si>
    <t>平成30年</t>
  </si>
  <si>
    <t>A29</t>
  </si>
  <si>
    <t>奈良県</t>
  </si>
  <si>
    <t>2012</t>
  </si>
  <si>
    <t>平成18年</t>
  </si>
  <si>
    <t>A29C29</t>
  </si>
  <si>
    <t>C29</t>
  </si>
  <si>
    <t>奈良県奈良市</t>
  </si>
  <si>
    <t>奈良市</t>
  </si>
  <si>
    <t>A30</t>
  </si>
  <si>
    <t>A30C30</t>
  </si>
  <si>
    <t>C30</t>
  </si>
  <si>
    <t>和歌山県和歌山市</t>
  </si>
  <si>
    <t>A31</t>
  </si>
  <si>
    <t>鳥取県</t>
  </si>
  <si>
    <t>中国・四国</t>
  </si>
  <si>
    <t>A31C52</t>
  </si>
  <si>
    <t>C52</t>
  </si>
  <si>
    <t>鳥取県鳥取市</t>
  </si>
  <si>
    <t>鳥取市</t>
  </si>
  <si>
    <t>A32</t>
  </si>
  <si>
    <t>島根県</t>
  </si>
  <si>
    <t>平成17年</t>
  </si>
  <si>
    <t>2005</t>
  </si>
  <si>
    <t>A32C53</t>
  </si>
  <si>
    <t>C53</t>
  </si>
  <si>
    <t>島根県松江市</t>
  </si>
  <si>
    <t>松江市</t>
  </si>
  <si>
    <t>A33</t>
  </si>
  <si>
    <t>岡山県</t>
  </si>
  <si>
    <t>A33B18</t>
  </si>
  <si>
    <t>B18</t>
  </si>
  <si>
    <t>岡山県岡山市</t>
  </si>
  <si>
    <t>岡山市</t>
  </si>
  <si>
    <t>A33C31</t>
  </si>
  <si>
    <t>C31</t>
  </si>
  <si>
    <t>岡山県倉敷市</t>
  </si>
  <si>
    <t>倉敷市</t>
  </si>
  <si>
    <t>A34</t>
  </si>
  <si>
    <t>広島県</t>
  </si>
  <si>
    <t>A34B10</t>
  </si>
  <si>
    <t>B10</t>
  </si>
  <si>
    <t>広島県広島市</t>
  </si>
  <si>
    <t>広島市</t>
  </si>
  <si>
    <t>A34C32</t>
  </si>
  <si>
    <t>C32</t>
  </si>
  <si>
    <t>広島県福山市</t>
  </si>
  <si>
    <t>福山市</t>
  </si>
  <si>
    <t>A34C43</t>
  </si>
  <si>
    <t>C46</t>
  </si>
  <si>
    <t>広島県呉市</t>
  </si>
  <si>
    <t>呉市</t>
  </si>
  <si>
    <t>A35</t>
  </si>
  <si>
    <t>山口県</t>
  </si>
  <si>
    <t>A35C33</t>
  </si>
  <si>
    <t>C33</t>
  </si>
  <si>
    <t>山口県下関市</t>
  </si>
  <si>
    <t>下関市</t>
  </si>
  <si>
    <t>A36</t>
  </si>
  <si>
    <t>徳島県</t>
  </si>
  <si>
    <t>A37</t>
  </si>
  <si>
    <t>香川県</t>
  </si>
  <si>
    <t>A37C34</t>
  </si>
  <si>
    <t>C34</t>
  </si>
  <si>
    <t>香川県高松市</t>
  </si>
  <si>
    <t>高松市</t>
  </si>
  <si>
    <t>A38</t>
  </si>
  <si>
    <t>愛媛県</t>
  </si>
  <si>
    <t>A38C35</t>
  </si>
  <si>
    <t>C35</t>
  </si>
  <si>
    <t>愛媛県松山市</t>
  </si>
  <si>
    <t>松山市</t>
  </si>
  <si>
    <t>A39</t>
  </si>
  <si>
    <t>高知県</t>
  </si>
  <si>
    <t>平成22年</t>
  </si>
  <si>
    <t>2010</t>
  </si>
  <si>
    <t>A39C36</t>
  </si>
  <si>
    <t>C36</t>
  </si>
  <si>
    <t>高知県高知市</t>
  </si>
  <si>
    <t>高知市</t>
  </si>
  <si>
    <t>A40</t>
  </si>
  <si>
    <t>福岡県</t>
  </si>
  <si>
    <t>九州・沖縄</t>
  </si>
  <si>
    <t>A40B06</t>
  </si>
  <si>
    <t>B06</t>
  </si>
  <si>
    <t>福岡県北九州市</t>
  </si>
  <si>
    <t>北九州市</t>
  </si>
  <si>
    <t>A40B09</t>
  </si>
  <si>
    <t>B09</t>
  </si>
  <si>
    <t>福岡県福岡市</t>
  </si>
  <si>
    <t>福岡市</t>
  </si>
  <si>
    <t>A40C37</t>
  </si>
  <si>
    <t>C37</t>
  </si>
  <si>
    <t>福岡県久留米市</t>
  </si>
  <si>
    <t>久留米市</t>
  </si>
  <si>
    <t>A41</t>
  </si>
  <si>
    <t>佐賀県</t>
  </si>
  <si>
    <t>A42</t>
  </si>
  <si>
    <t>長崎県</t>
  </si>
  <si>
    <t>A42C38</t>
  </si>
  <si>
    <t>C38</t>
  </si>
  <si>
    <t>長崎県長崎市</t>
  </si>
  <si>
    <t>長崎市</t>
  </si>
  <si>
    <t>A42C47</t>
  </si>
  <si>
    <t>C47</t>
  </si>
  <si>
    <t>長崎県佐世保市</t>
  </si>
  <si>
    <t>佐世保市</t>
  </si>
  <si>
    <t>A43</t>
  </si>
  <si>
    <t>熊本県</t>
  </si>
  <si>
    <t>A43B20</t>
  </si>
  <si>
    <t>B20</t>
  </si>
  <si>
    <t>熊本県熊本市</t>
  </si>
  <si>
    <t>熊本市</t>
  </si>
  <si>
    <t>2013</t>
  </si>
  <si>
    <t>平成25年</t>
  </si>
  <si>
    <t>A44</t>
  </si>
  <si>
    <t>大分県</t>
  </si>
  <si>
    <t>A44C39</t>
  </si>
  <si>
    <t>C39</t>
  </si>
  <si>
    <t>大分県大分市</t>
  </si>
  <si>
    <t>大分市</t>
  </si>
  <si>
    <t>A45</t>
  </si>
  <si>
    <t>宮崎県</t>
  </si>
  <si>
    <t>平成24年</t>
  </si>
  <si>
    <t>A45C40</t>
  </si>
  <si>
    <t>C40</t>
  </si>
  <si>
    <t>宮崎県宮崎市</t>
  </si>
  <si>
    <t>宮崎市</t>
  </si>
  <si>
    <t>A46</t>
  </si>
  <si>
    <t>鹿児島県</t>
  </si>
  <si>
    <t>A46C41</t>
  </si>
  <si>
    <t>C41</t>
  </si>
  <si>
    <t>鹿児島県鹿児島市</t>
  </si>
  <si>
    <t>鹿児島市</t>
  </si>
  <si>
    <t>A47</t>
  </si>
  <si>
    <t>沖縄県</t>
  </si>
  <si>
    <t>A47C42</t>
  </si>
  <si>
    <t>C42</t>
  </si>
  <si>
    <t>沖縄県那覇市</t>
  </si>
  <si>
    <t>那覇市</t>
  </si>
  <si>
    <t>北海道</t>
    <rPh sb="0" eb="3">
      <t>ホッカイドウ</t>
    </rPh>
    <phoneticPr fontId="2"/>
  </si>
  <si>
    <t>ドッキング名称</t>
    <rPh sb="5" eb="7">
      <t>メイショウ</t>
    </rPh>
    <phoneticPr fontId="3"/>
  </si>
  <si>
    <t>名称キー</t>
    <phoneticPr fontId="3"/>
  </si>
  <si>
    <t>元式=VLOOKUP(D3,コード一覧!$A$2:$H$110,3,FALSE)</t>
    <rPh sb="0" eb="1">
      <t>モト</t>
    </rPh>
    <rPh sb="1" eb="2">
      <t>シキ</t>
    </rPh>
    <phoneticPr fontId="2"/>
  </si>
  <si>
    <t>A25D03</t>
  </si>
  <si>
    <t>A03岩手盲ろう者友の会</t>
  </si>
  <si>
    <t>A04一般社団法人　宮城県聴覚障害者福祉会</t>
  </si>
  <si>
    <t>A05秋田県聴覚障害者支援センター</t>
  </si>
  <si>
    <t>A06一般社団法人　山形県聴覚障害者協会</t>
  </si>
  <si>
    <t>A07一般社団法人　福島県聴覚障害者協会</t>
  </si>
  <si>
    <t>A08一般社団法人　茨城県聴覚障害者協会</t>
  </si>
  <si>
    <t>A09栃木盲ろう者友の会「ひばり」</t>
  </si>
  <si>
    <t>A10特定非営利活動法人　群馬盲ろう者つるの会</t>
  </si>
  <si>
    <t>A12特定非営利活動法人　千葉盲ろう者友の会</t>
  </si>
  <si>
    <t>A13特定非営利活動法人　東京盲ろう者友の会</t>
  </si>
  <si>
    <t>A14社会福祉法人　神奈川聴覚障害者総合福祉協会</t>
  </si>
  <si>
    <t>A15社会福祉法人　新潟県身体障害者団体連合会</t>
  </si>
  <si>
    <t>A16社会福祉法人　富山県聴覚障害者協会</t>
  </si>
  <si>
    <t>A17社会福祉法人　石川県聴覚障害者協会　石川県聴覚障害者センター</t>
  </si>
  <si>
    <t>A18社会福祉法人　光道園</t>
  </si>
  <si>
    <t>A19合同会社　カナエール</t>
  </si>
  <si>
    <t>A20社会福祉法人　長野県聴覚障害者協会</t>
  </si>
  <si>
    <t>A21岐阜盲ろう者友の会</t>
  </si>
  <si>
    <t>A22公益社団法人　静岡県聴覚障害者協会</t>
  </si>
  <si>
    <t>A24三重県聴覚障害者協会 三重県聴覚障害者支援センター　指定管理事業</t>
  </si>
  <si>
    <t>A25特定非営利活動法人　しが盲ろう者友の会</t>
  </si>
  <si>
    <t>A26社会福祉法人　京都聴覚言語障害者福祉協会</t>
  </si>
  <si>
    <t>A27社会福祉法人　大阪障害者自立支援協会</t>
  </si>
  <si>
    <t>A28特定非営利活動法人　兵庫盲ろう者友の会</t>
  </si>
  <si>
    <t>A29一般社団法人　奈良県聴覚障害者協会</t>
  </si>
  <si>
    <t>A30特定非営利活動法人　和歌山盲ろう者友の会</t>
  </si>
  <si>
    <t>A31鳥取盲ろう者友の会・友輪</t>
  </si>
  <si>
    <t>A32島根県障害者社会参加推進センター</t>
  </si>
  <si>
    <t>A33岡山盲ろう者友の会</t>
  </si>
  <si>
    <t>A34特定非営利活動法人　広島盲ろう者友の会</t>
  </si>
  <si>
    <t>A35山口盲ろう者友の会</t>
  </si>
  <si>
    <t>A36特定非営利活動法人　聴覚・ろう重複障害者生活支援センター</t>
  </si>
  <si>
    <t>A37香川盲ろう者友の会</t>
  </si>
  <si>
    <t>A38特定非営利活動法人　えひめ盲ろう者友の会</t>
  </si>
  <si>
    <t>A39高知県盲ろう者友の会</t>
  </si>
  <si>
    <t>A40公益財団法人　福岡県身体障害者福祉協会</t>
  </si>
  <si>
    <t>A40公益財団法人　北九州市身体障害者福祉協会</t>
  </si>
  <si>
    <t>A40社会福祉法人　福岡市身体障害者福祉協会</t>
  </si>
  <si>
    <t>A40久留米市身体障害者福祉協会</t>
  </si>
  <si>
    <t>A41一般社団法人　佐賀県視覚障害者団体連合会</t>
  </si>
  <si>
    <t>A42一般社団法人　長崎県ろうあ協会</t>
  </si>
  <si>
    <t>A43一般財団法人　熊本県ろう者福祉協会</t>
  </si>
  <si>
    <t>A44社会福祉法人　大分県聴覚障害者協会</t>
  </si>
  <si>
    <t>A45宮崎県盲ろう者友の会</t>
  </si>
  <si>
    <t>A46社会福祉法人　鹿児島県身体障害者福祉協会</t>
  </si>
  <si>
    <t>A47一般社団法人　沖縄県聴覚障害者協会</t>
  </si>
  <si>
    <t>委託先等コード有り</t>
    <rPh sb="0" eb="3">
      <t>イタクサキ</t>
    </rPh>
    <rPh sb="3" eb="4">
      <t>トウ</t>
    </rPh>
    <rPh sb="7" eb="8">
      <t>ア</t>
    </rPh>
    <phoneticPr fontId="2"/>
  </si>
  <si>
    <t>委託先等コード無し</t>
    <rPh sb="0" eb="3">
      <t>イタクサキ</t>
    </rPh>
    <rPh sb="3" eb="4">
      <t>トウ</t>
    </rPh>
    <rPh sb="7" eb="8">
      <t>ナ</t>
    </rPh>
    <phoneticPr fontId="2"/>
  </si>
  <si>
    <t>A01一般社団法人　北海道身体障害者福祉協会</t>
    <phoneticPr fontId="2"/>
  </si>
  <si>
    <t>栗東市</t>
    <phoneticPr fontId="3"/>
  </si>
  <si>
    <t>D03</t>
    <phoneticPr fontId="3"/>
  </si>
  <si>
    <t>滋賀県栗東市</t>
    <phoneticPr fontId="3"/>
  </si>
  <si>
    <t>回答列</t>
    <rPh sb="0" eb="2">
      <t>カイトウ</t>
    </rPh>
    <rPh sb="2" eb="3">
      <t>レツ</t>
    </rPh>
    <phoneticPr fontId="3"/>
  </si>
  <si>
    <t>団体名</t>
    <rPh sb="0" eb="3">
      <t>ダンタイメイ</t>
    </rPh>
    <phoneticPr fontId="2"/>
  </si>
  <si>
    <t>2023年度の実績をご記入下さい。</t>
    <rPh sb="4" eb="5">
      <t>ネン</t>
    </rPh>
    <phoneticPr fontId="2"/>
  </si>
  <si>
    <t>2023年度実績</t>
    <rPh sb="4" eb="6">
      <t>ネンド</t>
    </rPh>
    <rPh sb="6" eb="8">
      <t>ジッセキ</t>
    </rPh>
    <phoneticPr fontId="2"/>
  </si>
  <si>
    <t>項目</t>
    <rPh sb="0" eb="2">
      <t>コウモク</t>
    </rPh>
    <phoneticPr fontId="3"/>
  </si>
  <si>
    <t>2023年度の実績をご記入下さい。</t>
    <phoneticPr fontId="2"/>
  </si>
  <si>
    <t>都道府県市ごとに内訳が分かる場合は、都道府県市ごとに分けてご記入下さい。</t>
    <phoneticPr fontId="3"/>
  </si>
  <si>
    <t>養成</t>
    <rPh sb="0" eb="2">
      <t>ヨウセイ</t>
    </rPh>
    <phoneticPr fontId="3"/>
  </si>
  <si>
    <t>青森県盲ろう者支援会</t>
    <rPh sb="0" eb="3">
      <t>アオモリケン</t>
    </rPh>
    <rPh sb="3" eb="4">
      <t>モウ</t>
    </rPh>
    <rPh sb="6" eb="7">
      <t>シャ</t>
    </rPh>
    <rPh sb="7" eb="10">
      <t>シエンカイ</t>
    </rPh>
    <phoneticPr fontId="2"/>
  </si>
  <si>
    <t>A02青森県盲ろう者支援会</t>
    <phoneticPr fontId="3"/>
  </si>
  <si>
    <t>高崎市</t>
    <rPh sb="0" eb="3">
      <t>タカサキシ</t>
    </rPh>
    <phoneticPr fontId="3"/>
  </si>
  <si>
    <t>中核市</t>
    <rPh sb="0" eb="3">
      <t>チュウカクシ</t>
    </rPh>
    <phoneticPr fontId="3"/>
  </si>
  <si>
    <t>A10特定非営利活動法人　群馬盲ろう者つるの会</t>
    <phoneticPr fontId="3"/>
  </si>
  <si>
    <t>養成2023</t>
    <rPh sb="0" eb="2">
      <t>ヨウセイ</t>
    </rPh>
    <phoneticPr fontId="3"/>
  </si>
  <si>
    <t>社会福祉法人　埼玉聴覚障害者福祉会</t>
    <rPh sb="0" eb="6">
      <t>シャカイフクシホウジン</t>
    </rPh>
    <rPh sb="7" eb="9">
      <t>サイタマ</t>
    </rPh>
    <rPh sb="9" eb="11">
      <t>チョウカク</t>
    </rPh>
    <rPh sb="11" eb="14">
      <t>ショウガイシャ</t>
    </rPh>
    <rPh sb="14" eb="17">
      <t>フクシカイ</t>
    </rPh>
    <phoneticPr fontId="2"/>
  </si>
  <si>
    <t>A11社会福祉法人　埼玉聴覚障害者福祉会</t>
    <phoneticPr fontId="3"/>
  </si>
  <si>
    <t>A23一般社団法人愛知県聴覚障害者協会</t>
    <phoneticPr fontId="3"/>
  </si>
  <si>
    <t>-</t>
    <phoneticPr fontId="3"/>
  </si>
  <si>
    <t>養成費用実績</t>
    <rPh sb="0" eb="2">
      <t>ヨウセイ</t>
    </rPh>
    <rPh sb="2" eb="4">
      <t>ヒヨウ</t>
    </rPh>
    <rPh sb="4" eb="6">
      <t>ジッセキ</t>
    </rPh>
    <phoneticPr fontId="2"/>
  </si>
  <si>
    <t>実施日数</t>
    <rPh sb="0" eb="2">
      <t>ジッシ</t>
    </rPh>
    <rPh sb="2" eb="4">
      <t>ニッスウ</t>
    </rPh>
    <phoneticPr fontId="2"/>
  </si>
  <si>
    <t>実習時間数</t>
    <rPh sb="0" eb="2">
      <t>ジッシュウ</t>
    </rPh>
    <rPh sb="2" eb="5">
      <t>ジカンスウ</t>
    </rPh>
    <phoneticPr fontId="2"/>
  </si>
  <si>
    <t>受講期間</t>
    <rPh sb="0" eb="2">
      <t>ジュコウ</t>
    </rPh>
    <rPh sb="2" eb="4">
      <t>キカン</t>
    </rPh>
    <phoneticPr fontId="2"/>
  </si>
  <si>
    <t>養Q5-1定員</t>
    <rPh sb="5" eb="7">
      <t>テイイン</t>
    </rPh>
    <phoneticPr fontId="2"/>
  </si>
  <si>
    <t>養Q5-2応募者数</t>
    <rPh sb="5" eb="8">
      <t>オウボシャ</t>
    </rPh>
    <rPh sb="8" eb="9">
      <t>スウ</t>
    </rPh>
    <phoneticPr fontId="2"/>
  </si>
  <si>
    <t>養Q5-3受講者数</t>
    <rPh sb="5" eb="8">
      <t>ジュコウシャ</t>
    </rPh>
    <rPh sb="8" eb="9">
      <t>スウ</t>
    </rPh>
    <phoneticPr fontId="2"/>
  </si>
  <si>
    <t>養Q5-4修了者数</t>
    <rPh sb="5" eb="8">
      <t>シュウリョウシャ</t>
    </rPh>
    <rPh sb="8" eb="9">
      <t>スウ</t>
    </rPh>
    <phoneticPr fontId="2"/>
  </si>
  <si>
    <t>備考・補足</t>
    <phoneticPr fontId="2"/>
  </si>
  <si>
    <t>備考</t>
    <rPh sb="0" eb="2">
      <t>ビコウ</t>
    </rPh>
    <phoneticPr fontId="2"/>
  </si>
  <si>
    <t>プルダウン式</t>
    <rPh sb="5" eb="6">
      <t>シキ</t>
    </rPh>
    <phoneticPr fontId="3"/>
  </si>
  <si>
    <t>実施主体</t>
    <rPh sb="0" eb="2">
      <t>ジッシ</t>
    </rPh>
    <rPh sb="2" eb="4">
      <t>シュタイ</t>
    </rPh>
    <phoneticPr fontId="3"/>
  </si>
  <si>
    <t>記述</t>
    <rPh sb="0" eb="2">
      <t>キジュツ</t>
    </rPh>
    <phoneticPr fontId="3"/>
  </si>
  <si>
    <t>直接入力</t>
    <rPh sb="0" eb="2">
      <t>チョクセツ</t>
    </rPh>
    <rPh sb="2" eb="4">
      <t>ニュウリョク</t>
    </rPh>
    <phoneticPr fontId="2"/>
  </si>
  <si>
    <t>【プルダウン式】</t>
    <rPh sb="6" eb="7">
      <t>シキ</t>
    </rPh>
    <phoneticPr fontId="2"/>
  </si>
  <si>
    <r>
      <t>事業形態</t>
    </r>
    <r>
      <rPr>
        <sz val="12"/>
        <color rgb="FFC00000"/>
        <rFont val="BIZ UDゴシック"/>
        <family val="3"/>
        <charset val="128"/>
      </rPr>
      <t>【自動入力】</t>
    </r>
    <rPh sb="0" eb="4">
      <t>ジギョウケイタイ</t>
    </rPh>
    <phoneticPr fontId="16"/>
  </si>
  <si>
    <t>事業形態</t>
    <rPh sb="0" eb="2">
      <t>ジギョウ</t>
    </rPh>
    <rPh sb="2" eb="4">
      <t>ケイタイ</t>
    </rPh>
    <phoneticPr fontId="3"/>
  </si>
  <si>
    <t>道の委託事業</t>
    <rPh sb="0" eb="1">
      <t>ドウ</t>
    </rPh>
    <rPh sb="2" eb="4">
      <t>イタク</t>
    </rPh>
    <rPh sb="4" eb="6">
      <t>ジギョウ</t>
    </rPh>
    <phoneticPr fontId="3"/>
  </si>
  <si>
    <t>県の委託事業</t>
    <rPh sb="0" eb="1">
      <t>ケン</t>
    </rPh>
    <rPh sb="2" eb="4">
      <t>イタク</t>
    </rPh>
    <rPh sb="4" eb="6">
      <t>ジギョウ</t>
    </rPh>
    <phoneticPr fontId="3"/>
  </si>
  <si>
    <t>市の委託事業</t>
    <rPh sb="0" eb="1">
      <t>シ</t>
    </rPh>
    <rPh sb="2" eb="6">
      <t>イタクジギョウ</t>
    </rPh>
    <phoneticPr fontId="3"/>
  </si>
  <si>
    <t>県の委託事業</t>
    <rPh sb="0" eb="1">
      <t>ケン</t>
    </rPh>
    <rPh sb="2" eb="6">
      <t>イタクジギョウ</t>
    </rPh>
    <phoneticPr fontId="3"/>
  </si>
  <si>
    <t>都の補助事業</t>
    <rPh sb="0" eb="1">
      <t>ト</t>
    </rPh>
    <rPh sb="2" eb="4">
      <t>ホジョ</t>
    </rPh>
    <rPh sb="4" eb="6">
      <t>ジギョウ</t>
    </rPh>
    <phoneticPr fontId="3"/>
  </si>
  <si>
    <t>市の委託事業</t>
    <rPh sb="0" eb="1">
      <t>シ</t>
    </rPh>
    <rPh sb="2" eb="4">
      <t>イタク</t>
    </rPh>
    <rPh sb="4" eb="6">
      <t>ジギョウ</t>
    </rPh>
    <phoneticPr fontId="3"/>
  </si>
  <si>
    <t>県の指定管理事業</t>
    <rPh sb="0" eb="1">
      <t>ケン</t>
    </rPh>
    <rPh sb="2" eb="8">
      <t>シテイカンリジギョウ</t>
    </rPh>
    <phoneticPr fontId="3"/>
  </si>
  <si>
    <t>府の委託事業</t>
    <rPh sb="0" eb="1">
      <t>フ</t>
    </rPh>
    <rPh sb="2" eb="6">
      <t>イタクジギョウ</t>
    </rPh>
    <phoneticPr fontId="3"/>
  </si>
  <si>
    <t>市の指定管理事業</t>
    <rPh sb="0" eb="1">
      <t>シ</t>
    </rPh>
    <rPh sb="2" eb="4">
      <t>シテイ</t>
    </rPh>
    <rPh sb="4" eb="6">
      <t>カンリ</t>
    </rPh>
    <rPh sb="6" eb="8">
      <t>ジギョウ</t>
    </rPh>
    <phoneticPr fontId="3"/>
  </si>
  <si>
    <t>再委託先</t>
  </si>
  <si>
    <t>現任研修費用を含むか否か</t>
    <rPh sb="0" eb="2">
      <t>ゲンニン</t>
    </rPh>
    <rPh sb="2" eb="4">
      <t>ケンシュウ</t>
    </rPh>
    <rPh sb="4" eb="6">
      <t>ヒヨウ</t>
    </rPh>
    <rPh sb="7" eb="8">
      <t>フク</t>
    </rPh>
    <rPh sb="10" eb="11">
      <t>イナ</t>
    </rPh>
    <phoneticPr fontId="2"/>
  </si>
  <si>
    <t>単年度</t>
  </si>
  <si>
    <t>回答対象年度</t>
    <rPh sb="0" eb="2">
      <t>カイトウ</t>
    </rPh>
    <rPh sb="2" eb="4">
      <t>タイショウ</t>
    </rPh>
    <rPh sb="4" eb="6">
      <t>ネンド</t>
    </rPh>
    <phoneticPr fontId="2"/>
  </si>
  <si>
    <t>調査区分</t>
    <rPh sb="0" eb="2">
      <t>チョウサ</t>
    </rPh>
    <rPh sb="2" eb="4">
      <t>クブン</t>
    </rPh>
    <phoneticPr fontId="2"/>
  </si>
  <si>
    <t>回答有無</t>
    <rPh sb="0" eb="2">
      <t>カイトウ</t>
    </rPh>
    <rPh sb="2" eb="4">
      <t>ウム</t>
    </rPh>
    <phoneticPr fontId="2"/>
  </si>
  <si>
    <t>事業形態</t>
    <rPh sb="0" eb="2">
      <t>ジギョウ</t>
    </rPh>
    <rPh sb="2" eb="4">
      <t>ケイタイ</t>
    </rPh>
    <phoneticPr fontId="1"/>
  </si>
  <si>
    <t>実施先名称</t>
    <rPh sb="0" eb="2">
      <t>ジッシ</t>
    </rPh>
    <rPh sb="2" eb="3">
      <t>サキ</t>
    </rPh>
    <rPh sb="3" eb="5">
      <t>メイショウ</t>
    </rPh>
    <phoneticPr fontId="1"/>
  </si>
  <si>
    <t>実施先所在地</t>
    <rPh sb="0" eb="2">
      <t>ジッシ</t>
    </rPh>
    <rPh sb="2" eb="3">
      <t>サキ</t>
    </rPh>
    <rPh sb="3" eb="6">
      <t>ショザイチ</t>
    </rPh>
    <phoneticPr fontId="1"/>
  </si>
  <si>
    <t>実施の有無</t>
    <rPh sb="0" eb="2">
      <t>ジッシ</t>
    </rPh>
    <rPh sb="3" eb="5">
      <t>ウム</t>
    </rPh>
    <phoneticPr fontId="1"/>
  </si>
  <si>
    <t>委託先名称</t>
    <rPh sb="0" eb="3">
      <t>イタクサキ</t>
    </rPh>
    <rPh sb="3" eb="5">
      <t>メイショウ</t>
    </rPh>
    <phoneticPr fontId="1"/>
  </si>
  <si>
    <t>再委託先名称</t>
    <rPh sb="0" eb="3">
      <t>サイイタク</t>
    </rPh>
    <rPh sb="3" eb="4">
      <t>サキ</t>
    </rPh>
    <rPh sb="4" eb="6">
      <t>メイショウ</t>
    </rPh>
    <phoneticPr fontId="1"/>
  </si>
  <si>
    <t>費用</t>
    <rPh sb="0" eb="2">
      <t>ヒヨウ</t>
    </rPh>
    <phoneticPr fontId="3"/>
  </si>
  <si>
    <t>養成/現任研修費用を含むか否か</t>
    <rPh sb="0" eb="2">
      <t>ヨウセイ</t>
    </rPh>
    <rPh sb="3" eb="5">
      <t>ゲンニン</t>
    </rPh>
    <rPh sb="5" eb="7">
      <t>ケンシュウ</t>
    </rPh>
    <rPh sb="7" eb="9">
      <t>ヒヨウ</t>
    </rPh>
    <rPh sb="10" eb="11">
      <t>フク</t>
    </rPh>
    <rPh sb="13" eb="14">
      <t>イナ</t>
    </rPh>
    <phoneticPr fontId="2"/>
  </si>
  <si>
    <t>複数地域での養成実施有無</t>
    <phoneticPr fontId="2"/>
  </si>
  <si>
    <t>実施回数</t>
    <rPh sb="0" eb="2">
      <t>ジッシ</t>
    </rPh>
    <rPh sb="2" eb="4">
      <t>カイスウ</t>
    </rPh>
    <phoneticPr fontId="2"/>
  </si>
  <si>
    <t>実施時間数</t>
    <rPh sb="0" eb="2">
      <t>ジッシ</t>
    </rPh>
    <rPh sb="2" eb="5">
      <t>ジカンスウ</t>
    </rPh>
    <phoneticPr fontId="2"/>
  </si>
  <si>
    <t>受講期間</t>
    <rPh sb="0" eb="2">
      <t>ジュコウ</t>
    </rPh>
    <rPh sb="2" eb="4">
      <t>キカン</t>
    </rPh>
    <phoneticPr fontId="1"/>
  </si>
  <si>
    <t>備考・補足</t>
    <rPh sb="0" eb="2">
      <t>ビコウ</t>
    </rPh>
    <rPh sb="3" eb="5">
      <t>ホソク</t>
    </rPh>
    <phoneticPr fontId="2"/>
  </si>
  <si>
    <t>A01</t>
    <phoneticPr fontId="2"/>
  </si>
  <si>
    <t>北海道</t>
    <phoneticPr fontId="3"/>
  </si>
  <si>
    <t>北海道</t>
    <rPh sb="0" eb="3">
      <t>ホッカイドウ</t>
    </rPh>
    <phoneticPr fontId="3"/>
  </si>
  <si>
    <t>2023年度</t>
  </si>
  <si>
    <t>養成予定</t>
    <phoneticPr fontId="3"/>
  </si>
  <si>
    <t>◎</t>
    <phoneticPr fontId="2"/>
  </si>
  <si>
    <t>都道府県・市の委託事業</t>
  </si>
  <si>
    <t>身体</t>
    <rPh sb="0" eb="2">
      <t>シンタイ</t>
    </rPh>
    <phoneticPr fontId="2"/>
  </si>
  <si>
    <t>なし</t>
  </si>
  <si>
    <t>委託先と同じ</t>
  </si>
  <si>
    <t>〒060-0002　札幌市中央区北2条西7丁目　道民活動センタービル4階　</t>
  </si>
  <si>
    <t>実施する</t>
    <phoneticPr fontId="2"/>
  </si>
  <si>
    <t>北海道身体障害者福祉協会</t>
    <phoneticPr fontId="2"/>
  </si>
  <si>
    <t>なし</t>
    <phoneticPr fontId="2"/>
  </si>
  <si>
    <t>委託先と同じ</t>
    <phoneticPr fontId="2"/>
  </si>
  <si>
    <t>R05.9.9～R04.10.29</t>
    <phoneticPr fontId="2"/>
  </si>
  <si>
    <t>A02</t>
    <phoneticPr fontId="3"/>
  </si>
  <si>
    <t>青森県盲ろう者支援会</t>
    <phoneticPr fontId="2"/>
  </si>
  <si>
    <t>養成予定</t>
    <rPh sb="2" eb="4">
      <t>ヨテイ</t>
    </rPh>
    <phoneticPr fontId="3"/>
  </si>
  <si>
    <t>都道府県の委託事業</t>
    <rPh sb="0" eb="4">
      <t>トドウフケン</t>
    </rPh>
    <rPh sb="5" eb="7">
      <t>イタク</t>
    </rPh>
    <rPh sb="7" eb="9">
      <t>ジギョウ</t>
    </rPh>
    <phoneticPr fontId="2"/>
  </si>
  <si>
    <t>盲ろう</t>
    <rPh sb="0" eb="1">
      <t>モウ</t>
    </rPh>
    <phoneticPr fontId="2"/>
  </si>
  <si>
    <t>委託先と同じ</t>
    <rPh sb="0" eb="3">
      <t>イタクサキ</t>
    </rPh>
    <rPh sb="4" eb="5">
      <t>オナ</t>
    </rPh>
    <phoneticPr fontId="2"/>
  </si>
  <si>
    <t>青森県弘前市小人町28　　神　邦泰 方</t>
    <phoneticPr fontId="2"/>
  </si>
  <si>
    <t>現任研修費用を含まない</t>
    <phoneticPr fontId="2"/>
  </si>
  <si>
    <t>単年度</t>
    <phoneticPr fontId="2"/>
  </si>
  <si>
    <t>A03</t>
    <phoneticPr fontId="2"/>
  </si>
  <si>
    <t>岩手県</t>
    <phoneticPr fontId="3"/>
  </si>
  <si>
    <t>都道府県の委託事業</t>
  </si>
  <si>
    <t>その他（視聴覚）</t>
    <rPh sb="2" eb="3">
      <t>タ</t>
    </rPh>
    <rPh sb="4" eb="7">
      <t>シチョウカク</t>
    </rPh>
    <phoneticPr fontId="2"/>
  </si>
  <si>
    <t>岩手盲ろう者友の会</t>
  </si>
  <si>
    <t>再委託先と同じ</t>
  </si>
  <si>
    <t>〒020-0045　盛岡市盛岡駅西通1丁目7-1　アイーナ4階　岩手県立視聴覚障害者情報センター気付</t>
  </si>
  <si>
    <t>岩手県立視聴覚障がい者情報センター</t>
    <phoneticPr fontId="2"/>
  </si>
  <si>
    <t>再委託先と同じ</t>
    <phoneticPr fontId="2"/>
  </si>
  <si>
    <t>実施しなかった</t>
    <phoneticPr fontId="2"/>
  </si>
  <si>
    <t>A04</t>
    <phoneticPr fontId="2"/>
  </si>
  <si>
    <t>宮城県、仙台市</t>
    <rPh sb="0" eb="3">
      <t>ミヤギケン</t>
    </rPh>
    <rPh sb="4" eb="7">
      <t>センダイシ</t>
    </rPh>
    <phoneticPr fontId="2"/>
  </si>
  <si>
    <t>聴覚</t>
    <rPh sb="0" eb="2">
      <t>チョウカク</t>
    </rPh>
    <phoneticPr fontId="2"/>
  </si>
  <si>
    <t>宮城県聴覚障害者情報センター</t>
  </si>
  <si>
    <t>〒983-0014　宮城県仙台市青葉区本町3丁目1-6　宮城県本町第3分庁舎1階　</t>
  </si>
  <si>
    <t>宮城県聴覚障害者情報センター</t>
    <phoneticPr fontId="2"/>
  </si>
  <si>
    <t>実施しない</t>
    <phoneticPr fontId="2"/>
  </si>
  <si>
    <t>A05</t>
    <phoneticPr fontId="2"/>
  </si>
  <si>
    <t>秋田県聴覚障害者支援センター</t>
    <rPh sb="2" eb="3">
      <t>ケン</t>
    </rPh>
    <rPh sb="3" eb="5">
      <t>チョウカク</t>
    </rPh>
    <rPh sb="5" eb="8">
      <t>ショウガイシャ</t>
    </rPh>
    <rPh sb="8" eb="10">
      <t>シエン</t>
    </rPh>
    <phoneticPr fontId="2"/>
  </si>
  <si>
    <t>〒010-0922　秋田市旭北栄町1-5　秋田県社会福祉会館内　5階・6階</t>
    <rPh sb="33" eb="34">
      <t>カイ</t>
    </rPh>
    <rPh sb="36" eb="37">
      <t>カイ</t>
    </rPh>
    <phoneticPr fontId="2"/>
  </si>
  <si>
    <t>3カ月</t>
    <phoneticPr fontId="2"/>
  </si>
  <si>
    <t>A06</t>
    <phoneticPr fontId="2"/>
  </si>
  <si>
    <t>一般社団法人　山形県聴覚障害者協会</t>
    <rPh sb="0" eb="2">
      <t>イッパン</t>
    </rPh>
    <rPh sb="2" eb="4">
      <t>シャダン</t>
    </rPh>
    <rPh sb="4" eb="6">
      <t>ホウジン</t>
    </rPh>
    <rPh sb="7" eb="10">
      <t>ヤマガタケン</t>
    </rPh>
    <rPh sb="10" eb="12">
      <t>チョウカク</t>
    </rPh>
    <rPh sb="12" eb="15">
      <t>ショウガイシャ</t>
    </rPh>
    <rPh sb="15" eb="17">
      <t>キョウカイ</t>
    </rPh>
    <phoneticPr fontId="2"/>
  </si>
  <si>
    <t>山形県聴覚障がい者情報支援センター</t>
    <rPh sb="0" eb="3">
      <t>ヤマガタケン</t>
    </rPh>
    <rPh sb="3" eb="6">
      <t>チョウカクショウ</t>
    </rPh>
    <rPh sb="8" eb="9">
      <t>シャ</t>
    </rPh>
    <rPh sb="9" eb="11">
      <t>ジョウホウ</t>
    </rPh>
    <rPh sb="11" eb="13">
      <t>シエン</t>
    </rPh>
    <phoneticPr fontId="2"/>
  </si>
  <si>
    <t>〒990-0021　山形市小白川町2-3-30　県小白川庁舎１階</t>
    <rPh sb="10" eb="12">
      <t>ヤマガタ</t>
    </rPh>
    <rPh sb="12" eb="13">
      <t>シ</t>
    </rPh>
    <rPh sb="13" eb="17">
      <t>コジラカワマチ</t>
    </rPh>
    <rPh sb="24" eb="25">
      <t>ケン</t>
    </rPh>
    <rPh sb="25" eb="28">
      <t>コジラカワ</t>
    </rPh>
    <rPh sb="28" eb="30">
      <t>チョウシャ</t>
    </rPh>
    <rPh sb="31" eb="32">
      <t>カイ</t>
    </rPh>
    <phoneticPr fontId="2"/>
  </si>
  <si>
    <t>山形県聴覚障がい者情報支援センター</t>
    <phoneticPr fontId="2"/>
  </si>
  <si>
    <t>6月4日～10月8日</t>
    <phoneticPr fontId="2"/>
  </si>
  <si>
    <t>2023年度から再委託は無し。
山形県盲ろう者友の会に、講師・スタッフで協力してもらう。</t>
    <phoneticPr fontId="2"/>
  </si>
  <si>
    <t>A07</t>
    <phoneticPr fontId="2"/>
  </si>
  <si>
    <t>福島県聴覚障がい者情報支援センター</t>
  </si>
  <si>
    <t>〒960-8141　福島市渡利七社宮111
福島県総合社会福祉センター内</t>
  </si>
  <si>
    <t>現任研修費用を含む</t>
  </si>
  <si>
    <t>A08</t>
    <phoneticPr fontId="2"/>
  </si>
  <si>
    <t>一般社団法人　茨城県聴覚障害者協会</t>
    <rPh sb="0" eb="2">
      <t>イッパン</t>
    </rPh>
    <phoneticPr fontId="2"/>
  </si>
  <si>
    <t>〒310-0844　水戸市住吉町349-1</t>
  </si>
  <si>
    <t>実施予定</t>
    <phoneticPr fontId="2"/>
  </si>
  <si>
    <t>現任研修費用を含む</t>
    <phoneticPr fontId="2"/>
  </si>
  <si>
    <t>A09</t>
    <phoneticPr fontId="2"/>
  </si>
  <si>
    <t>栃木盲ろう者友の会「ひばり」</t>
    <rPh sb="0" eb="2">
      <t>トチギ</t>
    </rPh>
    <rPh sb="2" eb="3">
      <t>モ</t>
    </rPh>
    <rPh sb="5" eb="6">
      <t>シャ</t>
    </rPh>
    <rPh sb="6" eb="7">
      <t>トモ</t>
    </rPh>
    <rPh sb="8" eb="9">
      <t>カイ</t>
    </rPh>
    <phoneticPr fontId="2"/>
  </si>
  <si>
    <t>❌</t>
    <phoneticPr fontId="2"/>
  </si>
  <si>
    <t>都道府県・市の委託事業</t>
    <phoneticPr fontId="2"/>
  </si>
  <si>
    <t>〒320-8508　宇都宮市若草1-10-6　とちぎ福祉プラザ内</t>
    <rPh sb="10" eb="14">
      <t>ウツノミヤシ</t>
    </rPh>
    <rPh sb="14" eb="16">
      <t>ワカクサ</t>
    </rPh>
    <rPh sb="26" eb="28">
      <t>フクシ</t>
    </rPh>
    <rPh sb="31" eb="32">
      <t>ナイ</t>
    </rPh>
    <phoneticPr fontId="2"/>
  </si>
  <si>
    <t>A10</t>
    <phoneticPr fontId="2"/>
  </si>
  <si>
    <t>特定非営利活動法人　群馬盲ろう者つるの会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グンマ</t>
    </rPh>
    <rPh sb="12" eb="13">
      <t>モウ</t>
    </rPh>
    <rPh sb="15" eb="16">
      <t>シャ</t>
    </rPh>
    <rPh sb="19" eb="20">
      <t>カイ</t>
    </rPh>
    <phoneticPr fontId="2"/>
  </si>
  <si>
    <t>群馬県、前橋市、高崎市</t>
    <rPh sb="4" eb="7">
      <t>マエバシシ</t>
    </rPh>
    <rPh sb="8" eb="11">
      <t>タカサキシ</t>
    </rPh>
    <phoneticPr fontId="3"/>
  </si>
  <si>
    <t>都道府県・市の委託事業</t>
    <rPh sb="0" eb="4">
      <t>トドウフケン</t>
    </rPh>
    <rPh sb="5" eb="6">
      <t>シ</t>
    </rPh>
    <phoneticPr fontId="2"/>
  </si>
  <si>
    <t>実施した</t>
    <phoneticPr fontId="2"/>
  </si>
  <si>
    <t>1,200,000円</t>
    <rPh sb="9" eb="10">
      <t>エン</t>
    </rPh>
    <phoneticPr fontId="2"/>
  </si>
  <si>
    <t>実施しない</t>
    <rPh sb="0" eb="2">
      <t>ジッシ</t>
    </rPh>
    <phoneticPr fontId="2"/>
  </si>
  <si>
    <t>60時間30分</t>
    <rPh sb="2" eb="4">
      <t>ジカン</t>
    </rPh>
    <rPh sb="6" eb="7">
      <t>フン</t>
    </rPh>
    <phoneticPr fontId="2"/>
  </si>
  <si>
    <t>7月～11月</t>
    <phoneticPr fontId="2"/>
  </si>
  <si>
    <t>A11</t>
    <phoneticPr fontId="2"/>
  </si>
  <si>
    <t>社会福祉法人　埼玉聴覚障害者福祉会</t>
    <rPh sb="0" eb="2">
      <t>シャカイ</t>
    </rPh>
    <rPh sb="2" eb="4">
      <t>フクシ</t>
    </rPh>
    <rPh sb="4" eb="6">
      <t>ホウジン</t>
    </rPh>
    <rPh sb="7" eb="9">
      <t>サイタマ</t>
    </rPh>
    <rPh sb="9" eb="11">
      <t>チョウカク</t>
    </rPh>
    <rPh sb="11" eb="14">
      <t>ショウガイシャ</t>
    </rPh>
    <rPh sb="14" eb="16">
      <t>フクシ</t>
    </rPh>
    <rPh sb="16" eb="17">
      <t>カイ</t>
    </rPh>
    <phoneticPr fontId="2"/>
  </si>
  <si>
    <t>A12</t>
    <phoneticPr fontId="2"/>
  </si>
  <si>
    <t>千葉県、千葉市、船橋市、柏市</t>
    <rPh sb="4" eb="7">
      <t>チバシ</t>
    </rPh>
    <rPh sb="8" eb="11">
      <t>フナバシシ</t>
    </rPh>
    <rPh sb="12" eb="14">
      <t>カシワシ</t>
    </rPh>
    <phoneticPr fontId="3"/>
  </si>
  <si>
    <t>〒262-0024　千葉市花見川区浪花町956-3　ファミリールハイツ浪花102</t>
  </si>
  <si>
    <t>A13</t>
    <phoneticPr fontId="2"/>
  </si>
  <si>
    <t>東京都、八王子市</t>
    <rPh sb="4" eb="8">
      <t>ハチオウジシ</t>
    </rPh>
    <phoneticPr fontId="3"/>
  </si>
  <si>
    <t>東京都の補助事業・八王子市の委託事業</t>
  </si>
  <si>
    <t>特定非営利活動法人　東京盲ろう者友の会</t>
  </si>
  <si>
    <t>〒111-0053　台東区浅草橋1-32-6
コスモス浅草橋酒井ビル2階</t>
    <phoneticPr fontId="3"/>
  </si>
  <si>
    <t>東京都：5,964,000円
八王子市：406,200円</t>
    <phoneticPr fontId="2"/>
  </si>
  <si>
    <t>必修科目7日
選択科目前期7日、後期10日
（75日間/年）</t>
    <phoneticPr fontId="2"/>
  </si>
  <si>
    <t>必修科目42時間
選択科目29時間・39時間
（463.25時間）</t>
    <phoneticPr fontId="2"/>
  </si>
  <si>
    <t>*1　友の会が実際に実施した実施日数・実施時間数を記載。 受講生の受講日数は、2023年度については　最低7日間、最大16日間（最低42時間、最大81時間）。当会の養成講習会は必修科目と選択科目の2段階があり、まず必修科目（全7日間・42時間）で基本的な知識・技能を修得する。必修科目を修了すると通訳・介助者登録が可能となり、任意で選択科目が受講できる。必修科目、選択科目とも年間2コース開催している（選択科目は年1回の科目もある）。
　必修科目は移動介助と音声通訳（聴覚障害者は触手話・弱視手話通訳）の習得を目的とし、触手話や指点字等その他のコミュニケーション手段や盲ろうに関する知識は選択科目（年度により内容は異なる）として開講する。</t>
    <phoneticPr fontId="2"/>
  </si>
  <si>
    <t>A14</t>
    <phoneticPr fontId="2"/>
  </si>
  <si>
    <t>神奈川県、横浜市、川崎市、横須賀市、相模原市</t>
    <rPh sb="5" eb="8">
      <t>ヨコハマシ</t>
    </rPh>
    <rPh sb="9" eb="12">
      <t>カワサキシ</t>
    </rPh>
    <rPh sb="13" eb="17">
      <t>ヨコスカシ</t>
    </rPh>
    <rPh sb="18" eb="22">
      <t>サガミハラシ</t>
    </rPh>
    <phoneticPr fontId="3"/>
  </si>
  <si>
    <t>〒251-8533　藤沢市藤沢933-2
神奈川県聴覚障害者福祉センター</t>
    <rPh sb="10" eb="12">
      <t>フジサワ</t>
    </rPh>
    <rPh sb="12" eb="13">
      <t>シ</t>
    </rPh>
    <rPh sb="13" eb="15">
      <t>フジサワ</t>
    </rPh>
    <rPh sb="21" eb="25">
      <t>カナガワケン</t>
    </rPh>
    <rPh sb="25" eb="27">
      <t>チョウカク</t>
    </rPh>
    <rPh sb="27" eb="30">
      <t>ショウガイシャ</t>
    </rPh>
    <rPh sb="30" eb="32">
      <t>フクシ</t>
    </rPh>
    <phoneticPr fontId="2"/>
  </si>
  <si>
    <t>社会福祉法人　神奈川県聴覚障害者総合福祉協会</t>
    <phoneticPr fontId="2"/>
  </si>
  <si>
    <t>A15</t>
    <phoneticPr fontId="2"/>
  </si>
  <si>
    <t>社会福祉法人　新潟県身体障害者団体連合会</t>
    <rPh sb="0" eb="2">
      <t>シャカイ</t>
    </rPh>
    <rPh sb="2" eb="4">
      <t>フクシ</t>
    </rPh>
    <rPh sb="4" eb="6">
      <t>ホウジン</t>
    </rPh>
    <rPh sb="7" eb="10">
      <t>ニイガタケン</t>
    </rPh>
    <rPh sb="10" eb="12">
      <t>シンタイ</t>
    </rPh>
    <rPh sb="12" eb="15">
      <t>ショウガイシャ</t>
    </rPh>
    <rPh sb="15" eb="17">
      <t>ダンタイ</t>
    </rPh>
    <rPh sb="17" eb="20">
      <t>レンゴウカイ</t>
    </rPh>
    <phoneticPr fontId="2"/>
  </si>
  <si>
    <t>新潟県、新潟市</t>
    <rPh sb="4" eb="7">
      <t>ニイガタシ</t>
    </rPh>
    <phoneticPr fontId="3"/>
  </si>
  <si>
    <t>新潟県聴覚障害者情報センター</t>
  </si>
  <si>
    <t>新潟県聴覚障害者情報センター</t>
    <phoneticPr fontId="2"/>
  </si>
  <si>
    <t>A16</t>
    <phoneticPr fontId="2"/>
  </si>
  <si>
    <t>〒930-0806　富山市木場町2-21</t>
  </si>
  <si>
    <t>A17</t>
    <phoneticPr fontId="2"/>
  </si>
  <si>
    <t>石川県、金沢市</t>
    <rPh sb="4" eb="7">
      <t>カナザワシ</t>
    </rPh>
    <phoneticPr fontId="3"/>
  </si>
  <si>
    <t>社会福祉法人　石川県聴覚障害者協会　石川県聴覚障害者センター</t>
  </si>
  <si>
    <t>〒920-0964　金沢市本多町3-1-10　石川県社会福祉会館内</t>
  </si>
  <si>
    <t>石川県聴覚障害者センター</t>
    <phoneticPr fontId="2"/>
  </si>
  <si>
    <t>出席日数不足分は2年目で補講し、修了する。</t>
    <phoneticPr fontId="2"/>
  </si>
  <si>
    <t>A18</t>
    <phoneticPr fontId="2"/>
  </si>
  <si>
    <t>社会福祉法人　光道園</t>
    <rPh sb="0" eb="6">
      <t>シャカイフクシホウジン</t>
    </rPh>
    <rPh sb="7" eb="10">
      <t>コウドウエン</t>
    </rPh>
    <phoneticPr fontId="2"/>
  </si>
  <si>
    <t>その他</t>
    <rPh sb="2" eb="3">
      <t>タ</t>
    </rPh>
    <phoneticPr fontId="2"/>
  </si>
  <si>
    <t>〒916-8585　福井県鯖江市和田町9-1-1</t>
    <rPh sb="10" eb="13">
      <t>フクイケン</t>
    </rPh>
    <rPh sb="13" eb="16">
      <t>サバエシ</t>
    </rPh>
    <rPh sb="16" eb="19">
      <t>ワダマチ</t>
    </rPh>
    <phoneticPr fontId="2"/>
  </si>
  <si>
    <t>社会福祉法人 光道園</t>
    <phoneticPr fontId="2"/>
  </si>
  <si>
    <t>A19</t>
    <phoneticPr fontId="2"/>
  </si>
  <si>
    <t>A20</t>
    <phoneticPr fontId="2"/>
  </si>
  <si>
    <t>社会福祉法人 長野県聴覚障害者協会</t>
    <rPh sb="0" eb="2">
      <t>シャカイ</t>
    </rPh>
    <rPh sb="2" eb="4">
      <t>フクシ</t>
    </rPh>
    <rPh sb="4" eb="6">
      <t>ホウジン</t>
    </rPh>
    <rPh sb="7" eb="10">
      <t>ナガノケン</t>
    </rPh>
    <rPh sb="10" eb="12">
      <t>チョウカク</t>
    </rPh>
    <rPh sb="12" eb="15">
      <t>ショウガイシャ</t>
    </rPh>
    <rPh sb="15" eb="17">
      <t>キョウカイ</t>
    </rPh>
    <phoneticPr fontId="2"/>
  </si>
  <si>
    <t>都道府県・市の委託事業</t>
    <rPh sb="0" eb="4">
      <t>トドウフケン</t>
    </rPh>
    <rPh sb="5" eb="6">
      <t>シ</t>
    </rPh>
    <rPh sb="7" eb="9">
      <t>イタク</t>
    </rPh>
    <rPh sb="9" eb="11">
      <t>ジギョウ</t>
    </rPh>
    <phoneticPr fontId="2"/>
  </si>
  <si>
    <t>長野県聴覚障がい者情報センター</t>
    <rPh sb="0" eb="3">
      <t>ナガノケン</t>
    </rPh>
    <rPh sb="3" eb="5">
      <t>チョウカク</t>
    </rPh>
    <rPh sb="5" eb="6">
      <t>サワ</t>
    </rPh>
    <rPh sb="8" eb="9">
      <t>シャ</t>
    </rPh>
    <rPh sb="9" eb="11">
      <t>ジョウホウ</t>
    </rPh>
    <phoneticPr fontId="2"/>
  </si>
  <si>
    <t>〒381-0008　長野市下駒沢586</t>
    <rPh sb="10" eb="13">
      <t>ナガノシ</t>
    </rPh>
    <rPh sb="13" eb="14">
      <t>シタ</t>
    </rPh>
    <rPh sb="14" eb="16">
      <t>コマザワ</t>
    </rPh>
    <phoneticPr fontId="2"/>
  </si>
  <si>
    <t>社会福祉法人 長野県聴覚障害者協会</t>
    <phoneticPr fontId="2"/>
  </si>
  <si>
    <t>長野県聴覚障がい者情報センター</t>
    <phoneticPr fontId="2"/>
  </si>
  <si>
    <t>・平成31年度から毎年開催。</t>
    <phoneticPr fontId="2"/>
  </si>
  <si>
    <t>A21</t>
    <phoneticPr fontId="2"/>
  </si>
  <si>
    <t>岐阜盲ろう者友の会</t>
    <rPh sb="0" eb="2">
      <t>ギフ</t>
    </rPh>
    <rPh sb="2" eb="3">
      <t>モウ</t>
    </rPh>
    <rPh sb="5" eb="6">
      <t>シャ</t>
    </rPh>
    <rPh sb="6" eb="7">
      <t>トモ</t>
    </rPh>
    <rPh sb="8" eb="9">
      <t>カイ</t>
    </rPh>
    <phoneticPr fontId="2"/>
  </si>
  <si>
    <t>都道府県の委託事業</t>
    <rPh sb="0" eb="4">
      <t>トドウフケン</t>
    </rPh>
    <phoneticPr fontId="2"/>
  </si>
  <si>
    <t>〒501-6001　羽島郡岐南町上印倉3-55　野口方</t>
    <rPh sb="10" eb="19">
      <t>ハシマグンキナンチョウジョウジルシクラ</t>
    </rPh>
    <rPh sb="24" eb="26">
      <t>ノグチ</t>
    </rPh>
    <rPh sb="26" eb="27">
      <t>カタ</t>
    </rPh>
    <phoneticPr fontId="2"/>
  </si>
  <si>
    <t>A22</t>
    <phoneticPr fontId="2"/>
  </si>
  <si>
    <t>公益社団法人　静岡県聴覚障害者協会</t>
    <rPh sb="0" eb="2">
      <t>コウエキ</t>
    </rPh>
    <rPh sb="2" eb="4">
      <t>シャダン</t>
    </rPh>
    <rPh sb="4" eb="6">
      <t>ホウジン</t>
    </rPh>
    <rPh sb="7" eb="9">
      <t>シズオカ</t>
    </rPh>
    <rPh sb="9" eb="10">
      <t>ケン</t>
    </rPh>
    <rPh sb="10" eb="12">
      <t>チョウカク</t>
    </rPh>
    <rPh sb="12" eb="15">
      <t>ショウガイシャ</t>
    </rPh>
    <rPh sb="15" eb="17">
      <t>キョウカイ</t>
    </rPh>
    <phoneticPr fontId="2"/>
  </si>
  <si>
    <t>〒420-0856　静岡市葵区駿府町1-70
静岡県総合社会福祉会館5階</t>
    <rPh sb="10" eb="13">
      <t>シズオカシ</t>
    </rPh>
    <rPh sb="13" eb="14">
      <t>アオイ</t>
    </rPh>
    <rPh sb="14" eb="15">
      <t>ク</t>
    </rPh>
    <rPh sb="15" eb="18">
      <t>スンプチョウ</t>
    </rPh>
    <rPh sb="23" eb="26">
      <t>シズオカケン</t>
    </rPh>
    <rPh sb="26" eb="28">
      <t>ソウゴウ</t>
    </rPh>
    <rPh sb="28" eb="30">
      <t>シャカイ</t>
    </rPh>
    <rPh sb="30" eb="32">
      <t>フクシ</t>
    </rPh>
    <rPh sb="32" eb="34">
      <t>カイカン</t>
    </rPh>
    <rPh sb="35" eb="36">
      <t>カイ</t>
    </rPh>
    <phoneticPr fontId="2"/>
  </si>
  <si>
    <t>・静岡県在住の盲ろう者のコミュニケーション方法を主に取り入れ、当事者からの声を聞けるよう配慮した。</t>
    <phoneticPr fontId="2"/>
  </si>
  <si>
    <t>A23</t>
    <phoneticPr fontId="2"/>
  </si>
  <si>
    <t>一般社団法人　愛知県聴覚障害者協会</t>
    <rPh sb="0" eb="2">
      <t>イッパン</t>
    </rPh>
    <rPh sb="2" eb="6">
      <t>シャダンホウジン</t>
    </rPh>
    <rPh sb="7" eb="10">
      <t>アイチケン</t>
    </rPh>
    <rPh sb="10" eb="15">
      <t>チョウカクショウガイシャ</t>
    </rPh>
    <rPh sb="15" eb="17">
      <t>キョウカイ</t>
    </rPh>
    <phoneticPr fontId="2"/>
  </si>
  <si>
    <t>愛知県</t>
    <phoneticPr fontId="2"/>
  </si>
  <si>
    <t>愛知県、名古屋市</t>
    <rPh sb="4" eb="8">
      <t>ナゴヤシ</t>
    </rPh>
    <phoneticPr fontId="3"/>
  </si>
  <si>
    <t>あいち聴覚障害者情報センター</t>
    <rPh sb="3" eb="8">
      <t>チョウカクショウガイシャ</t>
    </rPh>
    <rPh sb="8" eb="10">
      <t>ジョウホウ</t>
    </rPh>
    <phoneticPr fontId="2"/>
  </si>
  <si>
    <t>〒460-0001　名古屋市中区三の丸1-7-2　桜華会館1階</t>
  </si>
  <si>
    <t>一般社団法人　愛知県聴覚障害者協会</t>
    <phoneticPr fontId="2"/>
  </si>
  <si>
    <t>あいち聴覚障害者情報センター</t>
    <phoneticPr fontId="2"/>
  </si>
  <si>
    <t>愛知県：1,183,000円
名古屋市：600,000円</t>
    <phoneticPr fontId="2"/>
  </si>
  <si>
    <t>A24</t>
    <phoneticPr fontId="2"/>
  </si>
  <si>
    <t>三重県聴覚障害者支援センター</t>
  </si>
  <si>
    <t>〒514-0003　津市桜橋2-131</t>
  </si>
  <si>
    <t>三重県聴覚障害者支援センター</t>
    <phoneticPr fontId="2"/>
  </si>
  <si>
    <t>複数年度(2年中1年目)</t>
    <phoneticPr fontId="2"/>
  </si>
  <si>
    <t>A25</t>
    <phoneticPr fontId="2"/>
  </si>
  <si>
    <t>特定非営利活動法人　しが盲ろう者友の会</t>
    <rPh sb="0" eb="2">
      <t>トクテイ</t>
    </rPh>
    <rPh sb="2" eb="5">
      <t>ヒエイリ</t>
    </rPh>
    <rPh sb="5" eb="7">
      <t>カツドウ</t>
    </rPh>
    <rPh sb="7" eb="9">
      <t>ホウジン</t>
    </rPh>
    <rPh sb="12" eb="13">
      <t>モウ</t>
    </rPh>
    <rPh sb="15" eb="16">
      <t>シャ</t>
    </rPh>
    <rPh sb="16" eb="17">
      <t>トモ</t>
    </rPh>
    <rPh sb="18" eb="19">
      <t>カイ</t>
    </rPh>
    <phoneticPr fontId="2"/>
  </si>
  <si>
    <t>〒523-0817　滋賀県近江八幡市浅小井町925</t>
    <rPh sb="10" eb="13">
      <t>シガケン</t>
    </rPh>
    <rPh sb="13" eb="18">
      <t>オウミハチマンシ</t>
    </rPh>
    <rPh sb="18" eb="19">
      <t>アサ</t>
    </rPh>
    <rPh sb="19" eb="20">
      <t>コ</t>
    </rPh>
    <rPh sb="20" eb="22">
      <t>イマチ</t>
    </rPh>
    <phoneticPr fontId="2"/>
  </si>
  <si>
    <t>実施する</t>
    <rPh sb="0" eb="2">
      <t>ジッシ</t>
    </rPh>
    <phoneticPr fontId="2"/>
  </si>
  <si>
    <t>特定非営利活動法人　しが盲ろう者友の会</t>
  </si>
  <si>
    <t>現任研修費用を含まない</t>
    <rPh sb="0" eb="2">
      <t>ゲンニン</t>
    </rPh>
    <rPh sb="2" eb="4">
      <t>ケンシュウ</t>
    </rPh>
    <rPh sb="4" eb="6">
      <t>ヒヨウ</t>
    </rPh>
    <rPh sb="7" eb="8">
      <t>フク</t>
    </rPh>
    <phoneticPr fontId="2"/>
  </si>
  <si>
    <t>単年度</t>
    <rPh sb="0" eb="3">
      <t>タンネンド</t>
    </rPh>
    <phoneticPr fontId="2"/>
  </si>
  <si>
    <t>A26</t>
    <phoneticPr fontId="2"/>
  </si>
  <si>
    <t>社会福祉法人　京都聴覚言語障害者福祉協会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チョウカク</t>
    </rPh>
    <rPh sb="11" eb="13">
      <t>ゲンゴ</t>
    </rPh>
    <rPh sb="13" eb="15">
      <t>ショウガイ</t>
    </rPh>
    <rPh sb="15" eb="16">
      <t>シャ</t>
    </rPh>
    <rPh sb="16" eb="18">
      <t>フクシ</t>
    </rPh>
    <rPh sb="18" eb="20">
      <t>キョウカイ</t>
    </rPh>
    <phoneticPr fontId="2"/>
  </si>
  <si>
    <t>京都府（京都市を除く）</t>
  </si>
  <si>
    <t>京都府（京都市を除く）</t>
    <phoneticPr fontId="3"/>
  </si>
  <si>
    <t>〒610-0121　城陽市寺田林ノ口11番64</t>
  </si>
  <si>
    <t>社会福祉法人　京都聴覚言語障害者福祉協会</t>
    <rPh sb="0" eb="6">
      <t>シャカイフクシホウジン</t>
    </rPh>
    <rPh sb="7" eb="9">
      <t>キョウト</t>
    </rPh>
    <rPh sb="9" eb="11">
      <t>チョウカク</t>
    </rPh>
    <rPh sb="11" eb="13">
      <t>ゲンゴ</t>
    </rPh>
    <rPh sb="13" eb="16">
      <t>ショウガイシャ</t>
    </rPh>
    <rPh sb="16" eb="18">
      <t>フクシ</t>
    </rPh>
    <rPh sb="18" eb="20">
      <t>キョウカイ</t>
    </rPh>
    <phoneticPr fontId="2"/>
  </si>
  <si>
    <t>委託先と同じ</t>
    <rPh sb="0" eb="2">
      <t>イタク</t>
    </rPh>
    <rPh sb="2" eb="3">
      <t>サキ</t>
    </rPh>
    <rPh sb="4" eb="5">
      <t>オナ</t>
    </rPh>
    <phoneticPr fontId="2"/>
  </si>
  <si>
    <t>9日／年</t>
  </si>
  <si>
    <t>84時間</t>
    <rPh sb="2" eb="4">
      <t>ジカン</t>
    </rPh>
    <phoneticPr fontId="2"/>
  </si>
  <si>
    <t>10か月</t>
    <rPh sb="3" eb="4">
      <t>ゲツ</t>
    </rPh>
    <phoneticPr fontId="2"/>
  </si>
  <si>
    <t>A26C01</t>
    <phoneticPr fontId="2"/>
  </si>
  <si>
    <t>京都市（京都府を除く）</t>
  </si>
  <si>
    <t>社会福祉法人 京都聴覚言語障害者福祉協会</t>
    <rPh sb="0" eb="2">
      <t>シャカイ</t>
    </rPh>
    <rPh sb="2" eb="6">
      <t>フクシホウジン</t>
    </rPh>
    <rPh sb="7" eb="9">
      <t>キョウト</t>
    </rPh>
    <rPh sb="9" eb="11">
      <t>チョウカク</t>
    </rPh>
    <rPh sb="11" eb="13">
      <t>ゲンゴ</t>
    </rPh>
    <rPh sb="13" eb="16">
      <t>ショウガイシャ</t>
    </rPh>
    <rPh sb="16" eb="18">
      <t>フクシ</t>
    </rPh>
    <rPh sb="18" eb="20">
      <t>キョウカイ</t>
    </rPh>
    <phoneticPr fontId="2"/>
  </si>
  <si>
    <t>4,831,000円</t>
  </si>
  <si>
    <t>9日／年</t>
    <rPh sb="1" eb="2">
      <t>ニチ</t>
    </rPh>
    <rPh sb="3" eb="4">
      <t>トシ</t>
    </rPh>
    <phoneticPr fontId="2"/>
  </si>
  <si>
    <t>A27</t>
    <phoneticPr fontId="2"/>
  </si>
  <si>
    <t>社会福祉法人　大阪障害者自立支援協会</t>
    <rPh sb="0" eb="2">
      <t>シャカイ</t>
    </rPh>
    <rPh sb="2" eb="4">
      <t>フクシ</t>
    </rPh>
    <rPh sb="4" eb="6">
      <t>ホウジン</t>
    </rPh>
    <rPh sb="7" eb="9">
      <t>オオサカ</t>
    </rPh>
    <rPh sb="9" eb="12">
      <t>ショウガイシャ</t>
    </rPh>
    <rPh sb="12" eb="14">
      <t>ジリツ</t>
    </rPh>
    <rPh sb="14" eb="16">
      <t>シエン</t>
    </rPh>
    <rPh sb="16" eb="18">
      <t>キョウカイ</t>
    </rPh>
    <phoneticPr fontId="2"/>
  </si>
  <si>
    <t>大阪府、大阪市、堺市、東大阪市、高槻市、枚方市、豊中市、八尾市、寝屋川市、吹田市</t>
    <rPh sb="4" eb="7">
      <t>オオサカシ</t>
    </rPh>
    <rPh sb="8" eb="10">
      <t>サカイシ</t>
    </rPh>
    <rPh sb="11" eb="15">
      <t>ヒガシオオサカシ</t>
    </rPh>
    <rPh sb="16" eb="19">
      <t>タカツキシ</t>
    </rPh>
    <rPh sb="20" eb="21">
      <t>マイ</t>
    </rPh>
    <rPh sb="21" eb="22">
      <t>カタ</t>
    </rPh>
    <rPh sb="22" eb="23">
      <t>シ</t>
    </rPh>
    <rPh sb="24" eb="27">
      <t>トヨナカシ</t>
    </rPh>
    <rPh sb="28" eb="31">
      <t>ヤオシ</t>
    </rPh>
    <rPh sb="32" eb="36">
      <t>ネヤガワシ</t>
    </rPh>
    <rPh sb="37" eb="40">
      <t>スイタシ</t>
    </rPh>
    <phoneticPr fontId="3"/>
  </si>
  <si>
    <t>〒543-0072　大阪市東城区中道1丁目3番59号　大阪府立福祉情報コミュニケーションセンター内　盲ろう者等社会参加支援センター</t>
  </si>
  <si>
    <t>9/15～3/12</t>
    <phoneticPr fontId="2"/>
  </si>
  <si>
    <t>A28</t>
    <phoneticPr fontId="2"/>
  </si>
  <si>
    <t>特定非営利活動法人　兵庫盲ろう者友の会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ヒョウゴ</t>
    </rPh>
    <rPh sb="12" eb="13">
      <t>モウ</t>
    </rPh>
    <rPh sb="15" eb="16">
      <t>シャ</t>
    </rPh>
    <rPh sb="16" eb="17">
      <t>トモ</t>
    </rPh>
    <rPh sb="18" eb="19">
      <t>カイ</t>
    </rPh>
    <phoneticPr fontId="2"/>
  </si>
  <si>
    <t>兵庫県、神戸市、姫路市、西宮市、尼崎市、明石市</t>
    <rPh sb="4" eb="7">
      <t>コウベシ</t>
    </rPh>
    <rPh sb="8" eb="11">
      <t>ヒメジシ</t>
    </rPh>
    <rPh sb="12" eb="15">
      <t>ニシノミヤシ</t>
    </rPh>
    <rPh sb="16" eb="19">
      <t>アマガサキシ</t>
    </rPh>
    <rPh sb="20" eb="23">
      <t>アカシシ</t>
    </rPh>
    <phoneticPr fontId="3"/>
  </si>
  <si>
    <t>ひょうご盲ろう者支援センター</t>
    <rPh sb="4" eb="5">
      <t>モウ</t>
    </rPh>
    <rPh sb="7" eb="8">
      <t>シャ</t>
    </rPh>
    <rPh sb="8" eb="10">
      <t>シエン</t>
    </rPh>
    <phoneticPr fontId="2"/>
  </si>
  <si>
    <t>〒652-0802　神戸市兵庫区水木通2-1-9-301</t>
  </si>
  <si>
    <t>実施予定</t>
    <rPh sb="0" eb="2">
      <t>ジッシ</t>
    </rPh>
    <rPh sb="2" eb="4">
      <t>ヨテイ</t>
    </rPh>
    <phoneticPr fontId="2"/>
  </si>
  <si>
    <t>3,134,000円</t>
    <rPh sb="9" eb="10">
      <t>エン</t>
    </rPh>
    <phoneticPr fontId="2"/>
  </si>
  <si>
    <t>6日/年</t>
    <rPh sb="1" eb="2">
      <t>ヒ</t>
    </rPh>
    <rPh sb="3" eb="4">
      <t>ネン</t>
    </rPh>
    <phoneticPr fontId="2"/>
  </si>
  <si>
    <t>45時間＋35時間</t>
    <rPh sb="2" eb="4">
      <t>ジカン</t>
    </rPh>
    <rPh sb="7" eb="9">
      <t>ジカン</t>
    </rPh>
    <phoneticPr fontId="2"/>
  </si>
  <si>
    <t>次年度に後期講座</t>
  </si>
  <si>
    <t>A29</t>
    <phoneticPr fontId="2"/>
  </si>
  <si>
    <t>奈良県聴覚障害者支援センター</t>
  </si>
  <si>
    <t>〒634-0061　奈良県橿原市大久保町320-11　奈良県社会福祉総合センター内</t>
  </si>
  <si>
    <t>A30</t>
    <phoneticPr fontId="2"/>
  </si>
  <si>
    <t>一般社団法人　和歌山県聴覚障害者協会</t>
    <rPh sb="0" eb="2">
      <t>イッパン</t>
    </rPh>
    <rPh sb="2" eb="4">
      <t>シャダン</t>
    </rPh>
    <rPh sb="4" eb="6">
      <t>ホウジン</t>
    </rPh>
    <rPh sb="7" eb="10">
      <t>ワカヤマ</t>
    </rPh>
    <rPh sb="10" eb="11">
      <t>ケン</t>
    </rPh>
    <rPh sb="11" eb="13">
      <t>チョウカク</t>
    </rPh>
    <rPh sb="13" eb="15">
      <t>ショウガイ</t>
    </rPh>
    <rPh sb="15" eb="16">
      <t>シャ</t>
    </rPh>
    <rPh sb="16" eb="18">
      <t>キョウカイ</t>
    </rPh>
    <phoneticPr fontId="2"/>
  </si>
  <si>
    <t>和歌山県、和歌山市</t>
    <rPh sb="5" eb="9">
      <t>ワカヤマシ</t>
    </rPh>
    <phoneticPr fontId="3"/>
  </si>
  <si>
    <t>〒640-8319　和歌山市手平2-1-2　和歌山ビッグ愛6階</t>
    <rPh sb="14" eb="15">
      <t>テ</t>
    </rPh>
    <rPh sb="15" eb="16">
      <t>ヒラ</t>
    </rPh>
    <phoneticPr fontId="2"/>
  </si>
  <si>
    <t>A31</t>
    <phoneticPr fontId="2"/>
  </si>
  <si>
    <t>鳥取県盲ろう者支援センター</t>
  </si>
  <si>
    <t>〒683-0845　鳥取県米子市旗ヶ崎6丁目19-36</t>
  </si>
  <si>
    <t>鳥取県盲ろう者支援センター</t>
    <phoneticPr fontId="2"/>
  </si>
  <si>
    <t>1会場で</t>
    <phoneticPr fontId="2"/>
  </si>
  <si>
    <t>在宅54時間＋実習10日間
（30時間）</t>
    <phoneticPr fontId="2"/>
  </si>
  <si>
    <t>6/11～11/26</t>
    <phoneticPr fontId="2"/>
  </si>
  <si>
    <t>A32</t>
    <phoneticPr fontId="2"/>
  </si>
  <si>
    <t>しまね盲ろう者友の会</t>
  </si>
  <si>
    <t>〒690-0012　松江市古志原2-25-25　原朱実方</t>
  </si>
  <si>
    <t>A33</t>
    <phoneticPr fontId="2"/>
  </si>
  <si>
    <t>〒700-0807　岡山市南方2-13-1　きらめきプラザ4階</t>
  </si>
  <si>
    <t>A34</t>
    <phoneticPr fontId="2"/>
  </si>
  <si>
    <t>特定非営利活動法人　広島盲ろう者友の会</t>
    <rPh sb="10" eb="12">
      <t>ヒロシマ</t>
    </rPh>
    <rPh sb="12" eb="13">
      <t>モウ</t>
    </rPh>
    <rPh sb="15" eb="16">
      <t>シャ</t>
    </rPh>
    <rPh sb="16" eb="17">
      <t>トモ</t>
    </rPh>
    <rPh sb="18" eb="19">
      <t>カイ</t>
    </rPh>
    <phoneticPr fontId="2"/>
  </si>
  <si>
    <t>広島県、広島市</t>
    <rPh sb="4" eb="7">
      <t>ヒロシマシ</t>
    </rPh>
    <phoneticPr fontId="3"/>
  </si>
  <si>
    <t>〒732-0052　広島市東区光町1丁目1番23-202号</t>
    <rPh sb="21" eb="22">
      <t>バン</t>
    </rPh>
    <rPh sb="28" eb="29">
      <t>ゴウ</t>
    </rPh>
    <phoneticPr fontId="2"/>
  </si>
  <si>
    <t>特定非営利活動法人　広島盲ろう者友の会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ヒロシマ</t>
    </rPh>
    <rPh sb="12" eb="13">
      <t>モウ</t>
    </rPh>
    <rPh sb="15" eb="16">
      <t>シャ</t>
    </rPh>
    <rPh sb="16" eb="17">
      <t>トモ</t>
    </rPh>
    <rPh sb="18" eb="19">
      <t>カイ</t>
    </rPh>
    <phoneticPr fontId="2"/>
  </si>
  <si>
    <t>2023/5/27～8/5</t>
    <phoneticPr fontId="2"/>
  </si>
  <si>
    <t>A35</t>
    <phoneticPr fontId="2"/>
  </si>
  <si>
    <t>社会福祉法人　山口県聴覚障害者福祉協会</t>
    <rPh sb="0" eb="2">
      <t>シャカイ</t>
    </rPh>
    <rPh sb="2" eb="4">
      <t>フクシ</t>
    </rPh>
    <rPh sb="4" eb="6">
      <t>ホウジン</t>
    </rPh>
    <rPh sb="7" eb="10">
      <t>ヤマグチケン</t>
    </rPh>
    <rPh sb="10" eb="12">
      <t>チョウカク</t>
    </rPh>
    <rPh sb="12" eb="15">
      <t>ショウガイシャ</t>
    </rPh>
    <rPh sb="15" eb="17">
      <t>フクシ</t>
    </rPh>
    <rPh sb="17" eb="19">
      <t>キョウカイ</t>
    </rPh>
    <phoneticPr fontId="2"/>
  </si>
  <si>
    <t>山口県、下関市</t>
    <rPh sb="4" eb="7">
      <t>シモノセキシ</t>
    </rPh>
    <phoneticPr fontId="3"/>
  </si>
  <si>
    <t>〒747-1221　山口市鋳銭司南原2364-1
山口県聴覚障害者情報センター</t>
    <rPh sb="10" eb="12">
      <t>ヤマグチ</t>
    </rPh>
    <rPh sb="12" eb="13">
      <t>シ</t>
    </rPh>
    <rPh sb="25" eb="28">
      <t>ヤマグチケン</t>
    </rPh>
    <rPh sb="28" eb="30">
      <t>チョウカク</t>
    </rPh>
    <rPh sb="30" eb="33">
      <t>ショウガイシャ</t>
    </rPh>
    <rPh sb="33" eb="35">
      <t>ジョウホウ</t>
    </rPh>
    <phoneticPr fontId="2"/>
  </si>
  <si>
    <t>社会福祉法人　山口県聴覚障害者福祉協会</t>
    <phoneticPr fontId="2"/>
  </si>
  <si>
    <t>山口県：972,000円
下関市：228,000円</t>
    <phoneticPr fontId="2"/>
  </si>
  <si>
    <t>9 日/年</t>
  </si>
  <si>
    <t>45時間</t>
    <phoneticPr fontId="2"/>
  </si>
  <si>
    <t>A36</t>
    <phoneticPr fontId="2"/>
  </si>
  <si>
    <t>特定非営利活動法人　聴覚・ろう重複障害者生活支援センター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チョウカク</t>
    </rPh>
    <rPh sb="15" eb="17">
      <t>ジュウフク</t>
    </rPh>
    <rPh sb="17" eb="20">
      <t>ショウガイシャ</t>
    </rPh>
    <rPh sb="20" eb="22">
      <t>セイカツ</t>
    </rPh>
    <rPh sb="22" eb="24">
      <t>シエン</t>
    </rPh>
    <phoneticPr fontId="2"/>
  </si>
  <si>
    <t>〒770-0052　徳島市中島田町4-4-4</t>
    <rPh sb="10" eb="13">
      <t>トクシマシ</t>
    </rPh>
    <rPh sb="13" eb="14">
      <t>ナカ</t>
    </rPh>
    <rPh sb="14" eb="16">
      <t>シマダ</t>
    </rPh>
    <rPh sb="16" eb="17">
      <t>チョウ</t>
    </rPh>
    <phoneticPr fontId="2"/>
  </si>
  <si>
    <t>特定非営利活動法人聴覚・ろう重複障害者生活支援センター</t>
    <phoneticPr fontId="2"/>
  </si>
  <si>
    <t>10月14日から2月17日</t>
    <phoneticPr fontId="2"/>
  </si>
  <si>
    <t>A37</t>
    <phoneticPr fontId="2"/>
  </si>
  <si>
    <t>〒761-8078　香川県高松市仏生山町505-4　長尾　繁子方</t>
  </si>
  <si>
    <t>A38</t>
    <phoneticPr fontId="2"/>
  </si>
  <si>
    <t>特定非営利活動法人　えひめ盲ろう者友の会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モウ</t>
    </rPh>
    <rPh sb="16" eb="17">
      <t>シャ</t>
    </rPh>
    <rPh sb="17" eb="18">
      <t>トモ</t>
    </rPh>
    <rPh sb="19" eb="20">
      <t>カイ</t>
    </rPh>
    <phoneticPr fontId="2"/>
  </si>
  <si>
    <t>〒791-8016　松山市久万ノ台594-5</t>
    <rPh sb="10" eb="13">
      <t>マツヤマシ</t>
    </rPh>
    <rPh sb="13" eb="14">
      <t>ヒサ</t>
    </rPh>
    <rPh sb="14" eb="15">
      <t>マン</t>
    </rPh>
    <rPh sb="16" eb="17">
      <t>ダイ</t>
    </rPh>
    <phoneticPr fontId="2"/>
  </si>
  <si>
    <t>A39</t>
    <phoneticPr fontId="2"/>
  </si>
  <si>
    <t>高知県盲ろう者友の会</t>
    <rPh sb="0" eb="3">
      <t>コウチケン</t>
    </rPh>
    <rPh sb="3" eb="4">
      <t>モウ</t>
    </rPh>
    <rPh sb="6" eb="7">
      <t>シャ</t>
    </rPh>
    <rPh sb="7" eb="8">
      <t>トモ</t>
    </rPh>
    <rPh sb="9" eb="10">
      <t>カイ</t>
    </rPh>
    <phoneticPr fontId="2"/>
  </si>
  <si>
    <t>〒780-8010　高知市桟橋通3丁目32-26-206号</t>
  </si>
  <si>
    <t>9/10～11/5</t>
    <phoneticPr fontId="2"/>
  </si>
  <si>
    <t>A40</t>
    <phoneticPr fontId="2"/>
  </si>
  <si>
    <t>公益財団法人　福岡県身体障害者福祉協会</t>
    <rPh sb="0" eb="2">
      <t>コウエキ</t>
    </rPh>
    <rPh sb="2" eb="4">
      <t>ザイダン</t>
    </rPh>
    <rPh sb="4" eb="6">
      <t>ホウジン</t>
    </rPh>
    <rPh sb="7" eb="10">
      <t>フクオカケン</t>
    </rPh>
    <rPh sb="10" eb="12">
      <t>シンタイ</t>
    </rPh>
    <rPh sb="12" eb="15">
      <t>ショウガイシャ</t>
    </rPh>
    <rPh sb="15" eb="17">
      <t>フクシ</t>
    </rPh>
    <rPh sb="17" eb="19">
      <t>キョウカイ</t>
    </rPh>
    <phoneticPr fontId="2"/>
  </si>
  <si>
    <t>福岡県（北九州市、福岡市、久留米市を除く）</t>
  </si>
  <si>
    <t>〒816-0804　春日市原町3-1-7　クローバープラザ　受箱13号</t>
    <rPh sb="10" eb="13">
      <t>カスガシ</t>
    </rPh>
    <rPh sb="13" eb="15">
      <t>ハラマチ</t>
    </rPh>
    <rPh sb="30" eb="31">
      <t>ウ</t>
    </rPh>
    <rPh sb="31" eb="32">
      <t>ハコ</t>
    </rPh>
    <rPh sb="34" eb="35">
      <t>ゴウ</t>
    </rPh>
    <phoneticPr fontId="2"/>
  </si>
  <si>
    <t>A40C01</t>
    <phoneticPr fontId="2"/>
  </si>
  <si>
    <t>公益財団法人　北九州市身体障害者福祉協会</t>
    <rPh sb="0" eb="1">
      <t>コウ</t>
    </rPh>
    <rPh sb="1" eb="2">
      <t>エキ</t>
    </rPh>
    <rPh sb="2" eb="4">
      <t>ザイダン</t>
    </rPh>
    <rPh sb="4" eb="6">
      <t>ホウジン</t>
    </rPh>
    <rPh sb="7" eb="10">
      <t>キタキュウシュウ</t>
    </rPh>
    <rPh sb="10" eb="11">
      <t>シ</t>
    </rPh>
    <rPh sb="11" eb="13">
      <t>シンタイ</t>
    </rPh>
    <rPh sb="13" eb="16">
      <t>ショウガイシャ</t>
    </rPh>
    <rPh sb="16" eb="18">
      <t>フクシ</t>
    </rPh>
    <rPh sb="18" eb="20">
      <t>キョウカイ</t>
    </rPh>
    <phoneticPr fontId="2"/>
  </si>
  <si>
    <t>市の指定管理事業</t>
    <rPh sb="0" eb="1">
      <t>シ</t>
    </rPh>
    <rPh sb="2" eb="4">
      <t>シテイ</t>
    </rPh>
    <rPh sb="4" eb="6">
      <t>カンリ</t>
    </rPh>
    <rPh sb="6" eb="8">
      <t>ジギョウ</t>
    </rPh>
    <phoneticPr fontId="2"/>
  </si>
  <si>
    <t>北九州市立聴覚障害者情報センター</t>
    <rPh sb="0" eb="5">
      <t>キタキュウシュウシリツ</t>
    </rPh>
    <rPh sb="5" eb="7">
      <t>チョウカク</t>
    </rPh>
    <rPh sb="7" eb="10">
      <t>ショウガイシャ</t>
    </rPh>
    <rPh sb="10" eb="12">
      <t>ジョウホウ</t>
    </rPh>
    <phoneticPr fontId="2"/>
  </si>
  <si>
    <t>〒806-0021　北九州市八幡西区黒崎3-15-3 コムシティ5階</t>
    <rPh sb="10" eb="14">
      <t>キタキュウシュウシ</t>
    </rPh>
    <rPh sb="14" eb="16">
      <t>ヤハタ</t>
    </rPh>
    <rPh sb="16" eb="17">
      <t>ニシ</t>
    </rPh>
    <rPh sb="17" eb="18">
      <t>ク</t>
    </rPh>
    <rPh sb="33" eb="34">
      <t>カイ</t>
    </rPh>
    <phoneticPr fontId="2"/>
  </si>
  <si>
    <t>北九州市立聴覚障害者情報センター</t>
    <phoneticPr fontId="2"/>
  </si>
  <si>
    <t>現任研修費用を含まない</t>
    <rPh sb="0" eb="2">
      <t>ゲンニン</t>
    </rPh>
    <phoneticPr fontId="2"/>
  </si>
  <si>
    <t>A40C03</t>
    <phoneticPr fontId="2"/>
  </si>
  <si>
    <t>市の委託事業</t>
  </si>
  <si>
    <t>〒830-0027	福岡県久留米市長門石1-1-32　総合福祉会館内</t>
  </si>
  <si>
    <t>*1…3つの自治体（福岡県、福岡市、久留米市で共同開催しており、実施状況、予定も全て同じ）</t>
    <phoneticPr fontId="2"/>
  </si>
  <si>
    <t>A41</t>
    <phoneticPr fontId="2"/>
  </si>
  <si>
    <t>視覚</t>
    <rPh sb="0" eb="2">
      <t>シカク</t>
    </rPh>
    <phoneticPr fontId="2"/>
  </si>
  <si>
    <t>〒840-0815　佐賀市天神1丁目4-16</t>
  </si>
  <si>
    <t>A42</t>
    <phoneticPr fontId="2"/>
  </si>
  <si>
    <t>一般社団法人　長崎県ろうあ協会</t>
    <rPh sb="0" eb="2">
      <t>イッパン</t>
    </rPh>
    <rPh sb="2" eb="4">
      <t>シャダン</t>
    </rPh>
    <rPh sb="4" eb="6">
      <t>ホウジン</t>
    </rPh>
    <rPh sb="7" eb="10">
      <t>ナガサキケン</t>
    </rPh>
    <rPh sb="13" eb="15">
      <t>キョウカイ</t>
    </rPh>
    <phoneticPr fontId="2"/>
  </si>
  <si>
    <t>長崎県、長崎市、佐世保市</t>
    <rPh sb="4" eb="7">
      <t>ナガサキシ</t>
    </rPh>
    <rPh sb="8" eb="12">
      <t>サセボシ</t>
    </rPh>
    <phoneticPr fontId="3"/>
  </si>
  <si>
    <t>〒852-8114　長崎市橋口町10-22
長崎県聴覚障害者情報センター内</t>
    <rPh sb="10" eb="13">
      <t>ナガサキシ</t>
    </rPh>
    <rPh sb="13" eb="16">
      <t>ハシグチマチ</t>
    </rPh>
    <rPh sb="22" eb="25">
      <t>ナガサキケン</t>
    </rPh>
    <rPh sb="25" eb="27">
      <t>チョウカク</t>
    </rPh>
    <rPh sb="27" eb="30">
      <t>ショウガイシャ</t>
    </rPh>
    <rPh sb="30" eb="32">
      <t>ジョウホウ</t>
    </rPh>
    <rPh sb="36" eb="37">
      <t>ナイ</t>
    </rPh>
    <phoneticPr fontId="2"/>
  </si>
  <si>
    <t>実施予定</t>
    <rPh sb="2" eb="4">
      <t>ヨテイ</t>
    </rPh>
    <phoneticPr fontId="2"/>
  </si>
  <si>
    <t>実施する（2カ所予定）</t>
    <phoneticPr fontId="2"/>
  </si>
  <si>
    <t>A43</t>
    <phoneticPr fontId="2"/>
  </si>
  <si>
    <t>熊本県、熊本市</t>
    <rPh sb="4" eb="7">
      <t>クマモトシ</t>
    </rPh>
    <phoneticPr fontId="3"/>
  </si>
  <si>
    <t>熊本県聴覚障害者情報提供センター</t>
    <rPh sb="0" eb="3">
      <t>クマモトケン</t>
    </rPh>
    <rPh sb="3" eb="8">
      <t>チョウカクショウガイシャ</t>
    </rPh>
    <rPh sb="8" eb="10">
      <t>ジョウホウ</t>
    </rPh>
    <rPh sb="10" eb="12">
      <t>テイキョウ</t>
    </rPh>
    <phoneticPr fontId="2"/>
  </si>
  <si>
    <t>〒861-8039　熊本県熊本市東区長嶺南2-3-2</t>
    <rPh sb="10" eb="13">
      <t>クマモトケン</t>
    </rPh>
    <rPh sb="13" eb="16">
      <t>クマモトシ</t>
    </rPh>
    <rPh sb="16" eb="18">
      <t>ヒガシク</t>
    </rPh>
    <rPh sb="18" eb="20">
      <t>ナガミネ</t>
    </rPh>
    <rPh sb="20" eb="21">
      <t>ミナミ</t>
    </rPh>
    <phoneticPr fontId="2"/>
  </si>
  <si>
    <t>一般財団法人　熊本県ろう者福祉協会　</t>
    <phoneticPr fontId="2"/>
  </si>
  <si>
    <t>熊本県聴覚障害者情報提供センター</t>
    <phoneticPr fontId="2"/>
  </si>
  <si>
    <t>現任研修費用は含まない</t>
    <phoneticPr fontId="2"/>
  </si>
  <si>
    <t>12 日/年</t>
  </si>
  <si>
    <t>36時間</t>
  </si>
  <si>
    <t>A44</t>
    <phoneticPr fontId="2"/>
  </si>
  <si>
    <t>社会福祉法人　大分県聴覚障害者協会</t>
    <rPh sb="0" eb="2">
      <t>シャカイ</t>
    </rPh>
    <rPh sb="2" eb="4">
      <t>フクシ</t>
    </rPh>
    <rPh sb="4" eb="6">
      <t>ホウジン</t>
    </rPh>
    <rPh sb="7" eb="10">
      <t>オオイタケン</t>
    </rPh>
    <rPh sb="10" eb="12">
      <t>チョウカク</t>
    </rPh>
    <rPh sb="12" eb="15">
      <t>ショウガイシャ</t>
    </rPh>
    <rPh sb="15" eb="17">
      <t>キョウカイ</t>
    </rPh>
    <phoneticPr fontId="2"/>
  </si>
  <si>
    <t>大分県、大分市</t>
    <rPh sb="4" eb="7">
      <t>オオイタシ</t>
    </rPh>
    <phoneticPr fontId="3"/>
  </si>
  <si>
    <t>〒870-0907　大分県大分市大津町1-9-5</t>
    <rPh sb="10" eb="13">
      <t>オオイタケン</t>
    </rPh>
    <rPh sb="13" eb="16">
      <t>オオイタシ</t>
    </rPh>
    <rPh sb="16" eb="19">
      <t>オオツマチ</t>
    </rPh>
    <phoneticPr fontId="2"/>
  </si>
  <si>
    <t>県　1,457,000円
市　510,000円</t>
    <phoneticPr fontId="2"/>
  </si>
  <si>
    <t>現任研修費含む</t>
    <phoneticPr fontId="2"/>
  </si>
  <si>
    <t>48時間(内DVD1時間）</t>
    <rPh sb="5" eb="6">
      <t>ウチ</t>
    </rPh>
    <phoneticPr fontId="2"/>
  </si>
  <si>
    <t>A45</t>
    <phoneticPr fontId="2"/>
  </si>
  <si>
    <t>社会福祉法人　宮崎県聴覚障害者協会</t>
    <rPh sb="0" eb="6">
      <t>シャカイフクシホウジン</t>
    </rPh>
    <phoneticPr fontId="2"/>
  </si>
  <si>
    <t>〒880-0051　宮崎県宮崎市江平西2-1-20</t>
  </si>
  <si>
    <t>A46</t>
    <phoneticPr fontId="2"/>
  </si>
  <si>
    <t>社会福祉法人　鹿児島県身体障害者福祉協会</t>
    <rPh sb="0" eb="2">
      <t>シャカイ</t>
    </rPh>
    <rPh sb="2" eb="4">
      <t>フクシ</t>
    </rPh>
    <rPh sb="4" eb="6">
      <t>ホウジン</t>
    </rPh>
    <rPh sb="7" eb="11">
      <t>カゴシマケン</t>
    </rPh>
    <rPh sb="11" eb="13">
      <t>シンタイ</t>
    </rPh>
    <rPh sb="13" eb="16">
      <t>ショウガイシャ</t>
    </rPh>
    <rPh sb="16" eb="18">
      <t>フクシ</t>
    </rPh>
    <rPh sb="18" eb="20">
      <t>キョウカイ</t>
    </rPh>
    <phoneticPr fontId="2"/>
  </si>
  <si>
    <t>鹿児島県視聴覚障害者情報センター</t>
  </si>
  <si>
    <t>〒890-0021　鹿児島県鹿児島市小野1-1-1
ハートピアかごしま3階</t>
    <rPh sb="10" eb="14">
      <t>カゴシマケン</t>
    </rPh>
    <rPh sb="14" eb="18">
      <t>カゴシマシ</t>
    </rPh>
    <rPh sb="18" eb="20">
      <t>オノ</t>
    </rPh>
    <rPh sb="36" eb="37">
      <t>カイ</t>
    </rPh>
    <phoneticPr fontId="2"/>
  </si>
  <si>
    <t>鹿児島県視聴覚障害者情報センター</t>
    <phoneticPr fontId="2"/>
  </si>
  <si>
    <t>A47</t>
    <phoneticPr fontId="2"/>
  </si>
  <si>
    <t>沖縄県、那覇市</t>
    <rPh sb="4" eb="7">
      <t>ナハシ</t>
    </rPh>
    <phoneticPr fontId="3"/>
  </si>
  <si>
    <t>関係団体の自主事業</t>
    <rPh sb="0" eb="2">
      <t>カンケイ</t>
    </rPh>
    <rPh sb="2" eb="4">
      <t>ダンタイ</t>
    </rPh>
    <rPh sb="5" eb="7">
      <t>ジシュ</t>
    </rPh>
    <rPh sb="7" eb="9">
      <t>ジギョウ</t>
    </rPh>
    <phoneticPr fontId="2"/>
  </si>
  <si>
    <t>沖縄聴覚障害者情報センター</t>
    <rPh sb="0" eb="2">
      <t>オキナワ</t>
    </rPh>
    <rPh sb="2" eb="4">
      <t>チョウカク</t>
    </rPh>
    <rPh sb="4" eb="7">
      <t>ショウガイシャ</t>
    </rPh>
    <rPh sb="7" eb="9">
      <t>ジョウホウ</t>
    </rPh>
    <phoneticPr fontId="2"/>
  </si>
  <si>
    <t>〒903-0804　沖縄県那覇市首里石嶺町4-373-1
沖縄県総合福祉センター西棟3階</t>
    <rPh sb="10" eb="12">
      <t>オキナワ</t>
    </rPh>
    <rPh sb="12" eb="13">
      <t>ケン</t>
    </rPh>
    <rPh sb="13" eb="16">
      <t>ナハシ</t>
    </rPh>
    <rPh sb="16" eb="18">
      <t>シュリ</t>
    </rPh>
    <rPh sb="18" eb="20">
      <t>イシミネ</t>
    </rPh>
    <rPh sb="20" eb="21">
      <t>マチ</t>
    </rPh>
    <rPh sb="29" eb="32">
      <t>オキナワケン</t>
    </rPh>
    <rPh sb="32" eb="34">
      <t>ソウゴウ</t>
    </rPh>
    <rPh sb="34" eb="36">
      <t>フクシ</t>
    </rPh>
    <rPh sb="40" eb="41">
      <t>ニシ</t>
    </rPh>
    <rPh sb="41" eb="42">
      <t>トウ</t>
    </rPh>
    <rPh sb="43" eb="44">
      <t>カイ</t>
    </rPh>
    <phoneticPr fontId="2"/>
  </si>
  <si>
    <t>沖縄聴覚障害者情報センター</t>
    <phoneticPr fontId="2"/>
  </si>
  <si>
    <t>実施予定なし</t>
    <phoneticPr fontId="2"/>
  </si>
  <si>
    <t>A40B09</t>
    <phoneticPr fontId="3"/>
  </si>
  <si>
    <t>社会福祉法人　福岡市身体障害者福祉協会</t>
    <rPh sb="0" eb="2">
      <t>シャカイ</t>
    </rPh>
    <rPh sb="2" eb="4">
      <t>フクシ</t>
    </rPh>
    <rPh sb="4" eb="6">
      <t>ホウジン</t>
    </rPh>
    <rPh sb="7" eb="10">
      <t>フクオカシ</t>
    </rPh>
    <rPh sb="10" eb="12">
      <t>シンタイ</t>
    </rPh>
    <rPh sb="12" eb="15">
      <t>ショウガイシャ</t>
    </rPh>
    <rPh sb="15" eb="17">
      <t>フクシ</t>
    </rPh>
    <rPh sb="17" eb="19">
      <t>キョウカイ</t>
    </rPh>
    <phoneticPr fontId="2"/>
  </si>
  <si>
    <t>市の委託事業</t>
    <rPh sb="0" eb="1">
      <t>シ</t>
    </rPh>
    <rPh sb="2" eb="4">
      <t>イタク</t>
    </rPh>
    <rPh sb="4" eb="6">
      <t>ジギョウ</t>
    </rPh>
    <phoneticPr fontId="2"/>
  </si>
  <si>
    <t>〒810-0062　福岡市中央区荒戸3丁目3番39号
福岡市市民福祉プラザ3階</t>
    <rPh sb="10" eb="13">
      <t>フクオカシ</t>
    </rPh>
    <rPh sb="13" eb="16">
      <t>チュウオウク</t>
    </rPh>
    <rPh sb="16" eb="18">
      <t>アラト</t>
    </rPh>
    <rPh sb="19" eb="21">
      <t>チョウメ</t>
    </rPh>
    <rPh sb="22" eb="23">
      <t>バン</t>
    </rPh>
    <rPh sb="25" eb="26">
      <t>ゴウ</t>
    </rPh>
    <phoneticPr fontId="2"/>
  </si>
  <si>
    <t>実施予定</t>
    <rPh sb="0" eb="4">
      <t>ジッシヨテイ</t>
    </rPh>
    <phoneticPr fontId="2"/>
  </si>
  <si>
    <t>現任研修を含む</t>
    <phoneticPr fontId="2"/>
  </si>
  <si>
    <t>12回/3回実施</t>
    <phoneticPr fontId="2"/>
  </si>
  <si>
    <t>※福岡県、福岡市、久留米市で共同開催</t>
    <phoneticPr fontId="2"/>
  </si>
  <si>
    <t>委託先</t>
    <rPh sb="0" eb="2">
      <t>イタク</t>
    </rPh>
    <rPh sb="2" eb="3">
      <t>サキ</t>
    </rPh>
    <phoneticPr fontId="1"/>
  </si>
  <si>
    <t>調査先団体名コード有り</t>
    <rPh sb="0" eb="2">
      <t>チョウサ</t>
    </rPh>
    <rPh sb="2" eb="3">
      <t>サキ</t>
    </rPh>
    <rPh sb="3" eb="6">
      <t>ダンタイメイ</t>
    </rPh>
    <rPh sb="9" eb="10">
      <t>ア</t>
    </rPh>
    <phoneticPr fontId="2"/>
  </si>
  <si>
    <t>なし</t>
    <phoneticPr fontId="3"/>
  </si>
  <si>
    <t>団体名</t>
  </si>
  <si>
    <t>回答対象年度</t>
    <rPh sb="0" eb="2">
      <t>カイトウ</t>
    </rPh>
    <rPh sb="2" eb="4">
      <t>タイショウ</t>
    </rPh>
    <rPh sb="4" eb="6">
      <t>ネンド</t>
    </rPh>
    <phoneticPr fontId="3"/>
  </si>
  <si>
    <t>委託先</t>
    <rPh sb="0" eb="2">
      <t>イタク</t>
    </rPh>
    <rPh sb="2" eb="3">
      <t>サキ</t>
    </rPh>
    <phoneticPr fontId="3"/>
  </si>
  <si>
    <t>再委託先</t>
    <phoneticPr fontId="3"/>
  </si>
  <si>
    <t>実施先名称</t>
    <rPh sb="0" eb="2">
      <t>ジッシ</t>
    </rPh>
    <rPh sb="2" eb="3">
      <t>サキ</t>
    </rPh>
    <rPh sb="3" eb="5">
      <t>メイショウ</t>
    </rPh>
    <phoneticPr fontId="3"/>
  </si>
  <si>
    <t>備考・補足</t>
    <rPh sb="0" eb="2">
      <t>ビコウ</t>
    </rPh>
    <rPh sb="3" eb="5">
      <t>ホソク</t>
    </rPh>
    <phoneticPr fontId="3"/>
  </si>
  <si>
    <t>2023年度の実施主体となります。</t>
    <rPh sb="4" eb="6">
      <t>ネンド</t>
    </rPh>
    <rPh sb="7" eb="9">
      <t>ジッシ</t>
    </rPh>
    <rPh sb="9" eb="11">
      <t>シュタイ</t>
    </rPh>
    <phoneticPr fontId="3"/>
  </si>
  <si>
    <t>2023年度実績</t>
    <rPh sb="6" eb="8">
      <t>ジッセキ</t>
    </rPh>
    <phoneticPr fontId="3"/>
  </si>
  <si>
    <r>
      <t>貴団体住所</t>
    </r>
    <r>
      <rPr>
        <sz val="12"/>
        <color rgb="FFC00000"/>
        <rFont val="BIZ UDゴシック"/>
        <family val="3"/>
        <charset val="128"/>
      </rPr>
      <t>【自動入力】</t>
    </r>
    <rPh sb="0" eb="1">
      <t>キ</t>
    </rPh>
    <rPh sb="1" eb="3">
      <t>ダンタイ</t>
    </rPh>
    <rPh sb="3" eb="5">
      <t>ジュウショ</t>
    </rPh>
    <phoneticPr fontId="16"/>
  </si>
  <si>
    <r>
      <t>貴団体電話</t>
    </r>
    <r>
      <rPr>
        <sz val="12"/>
        <color rgb="FFC00000"/>
        <rFont val="BIZ UDゴシック"/>
        <family val="3"/>
        <charset val="128"/>
      </rPr>
      <t>【自動入力】</t>
    </r>
    <rPh sb="0" eb="1">
      <t>キ</t>
    </rPh>
    <rPh sb="1" eb="3">
      <t>ダンタイ</t>
    </rPh>
    <rPh sb="3" eb="5">
      <t>デンワ</t>
    </rPh>
    <phoneticPr fontId="16"/>
  </si>
  <si>
    <r>
      <t>貴団体FAX</t>
    </r>
    <r>
      <rPr>
        <sz val="12"/>
        <color rgb="FFC00000"/>
        <rFont val="BIZ UDゴシック"/>
        <family val="3"/>
        <charset val="128"/>
      </rPr>
      <t>【自動入力】</t>
    </r>
    <rPh sb="0" eb="1">
      <t>キ</t>
    </rPh>
    <rPh sb="1" eb="3">
      <t>ダンタイ</t>
    </rPh>
    <phoneticPr fontId="16"/>
  </si>
  <si>
    <r>
      <t>貴団体メール</t>
    </r>
    <r>
      <rPr>
        <sz val="12"/>
        <color rgb="FFC00000"/>
        <rFont val="BIZ UDゴシック"/>
        <family val="3"/>
        <charset val="128"/>
      </rPr>
      <t>【自動入力】</t>
    </r>
    <rPh sb="0" eb="1">
      <t>キ</t>
    </rPh>
    <rPh sb="1" eb="3">
      <t>ダンタイ</t>
    </rPh>
    <phoneticPr fontId="16"/>
  </si>
  <si>
    <t>実施先電話</t>
    <rPh sb="0" eb="2">
      <t>ジッシ</t>
    </rPh>
    <rPh sb="2" eb="3">
      <t>サキ</t>
    </rPh>
    <rPh sb="3" eb="5">
      <t>デンワ</t>
    </rPh>
    <phoneticPr fontId="1"/>
  </si>
  <si>
    <t>実施先FAX</t>
    <rPh sb="0" eb="2">
      <t>ジッシ</t>
    </rPh>
    <rPh sb="2" eb="3">
      <t>サキ</t>
    </rPh>
    <phoneticPr fontId="3"/>
  </si>
  <si>
    <t>実施先メール</t>
    <rPh sb="0" eb="2">
      <t>ジッシ</t>
    </rPh>
    <rPh sb="2" eb="3">
      <t>サキ</t>
    </rPh>
    <phoneticPr fontId="3"/>
  </si>
  <si>
    <t>iwate_db@yahoo.co.jp</t>
  </si>
  <si>
    <t>akita-chokaku@fukinoto.or.jp</t>
  </si>
  <si>
    <t>y-mimi@white.plala.or.jp</t>
  </si>
  <si>
    <t>fukushima-mourou@f-da.or.jp</t>
  </si>
  <si>
    <t>info@center-yasuragi.or.jp</t>
  </si>
  <si>
    <t>tochigi-db-hibari@sky.plala.or.jp</t>
  </si>
  <si>
    <t>gm-turu@ace.ocn.ne.jp</t>
  </si>
  <si>
    <t>tokyo-db@tokyo-db.or.jp</t>
  </si>
  <si>
    <t>jyoho@n-fureaiplaza.com</t>
  </si>
  <si>
    <t>haken@tomichokyo.or.jp</t>
  </si>
  <si>
    <t>info@nagano-choujou.com</t>
  </si>
  <si>
    <t>携帯moro.haken@docomo.ne.jp
PCgifudb_haken8318@yahoo.co.jp</t>
  </si>
  <si>
    <t>shizuoka@jousei.info</t>
  </si>
  <si>
    <t>deaf.mie-center@vivid.ocn.ne.jp</t>
  </si>
  <si>
    <t>shiga-mo.l@ec4.technowave.ne.jp</t>
  </si>
  <si>
    <t>haken@daisyokyo.or.jp</t>
  </si>
  <si>
    <t>w.d.center@watosyokyo.or.jp</t>
  </si>
  <si>
    <t>t-db-sc@tottoridb.jp</t>
  </si>
  <si>
    <t>hiroshima-db@hi.enjoy.ne.jp</t>
  </si>
  <si>
    <t>lookym33@c-able.ne.jp</t>
  </si>
  <si>
    <t>db-tokushima@mb.pikara.ne.jp</t>
  </si>
  <si>
    <t>info@toyonokuni.jp</t>
  </si>
  <si>
    <t>msen-na@movie.ocn.ne.jp</t>
  </si>
  <si>
    <t>oki-deaf6@otjc.org</t>
  </si>
  <si>
    <t>center-haken02@c-fukushin.jp</t>
  </si>
  <si>
    <t>0172-34-1850</t>
  </si>
  <si>
    <t>0172-34-1850</t>
    <phoneticPr fontId="2"/>
  </si>
  <si>
    <t>info@mimisuppo-miyagi.org</t>
    <phoneticPr fontId="3"/>
  </si>
  <si>
    <t>023-666-7616</t>
    <phoneticPr fontId="3"/>
  </si>
  <si>
    <t>0276-60-3900</t>
    <phoneticPr fontId="3"/>
  </si>
  <si>
    <t>043-310-3008</t>
  </si>
  <si>
    <t>058-247-7321</t>
  </si>
  <si>
    <t>nds-center@kcn.jp</t>
    <phoneticPr fontId="3"/>
  </si>
  <si>
    <t>086-227-5004</t>
    <phoneticPr fontId="3"/>
  </si>
  <si>
    <t>082-258-2966</t>
    <phoneticPr fontId="3"/>
  </si>
  <si>
    <t>087-889-3011</t>
    <phoneticPr fontId="3"/>
  </si>
  <si>
    <t>011-251-1551</t>
  </si>
  <si>
    <t>090-6781-5054</t>
  </si>
  <si>
    <t>022-393-5501</t>
  </si>
  <si>
    <t>018-874-8113</t>
  </si>
  <si>
    <t>024-522-0681</t>
  </si>
  <si>
    <t>029-248-0029</t>
  </si>
  <si>
    <t>028-621-0860</t>
  </si>
  <si>
    <t>048-814-3351</t>
  </si>
  <si>
    <t>03-3864-7003</t>
  </si>
  <si>
    <t>0466-27-1911</t>
  </si>
  <si>
    <t>025-381-8112</t>
  </si>
  <si>
    <t>076-441-7331</t>
  </si>
  <si>
    <t>076-264-8615</t>
  </si>
  <si>
    <t>0778-62-1234</t>
  </si>
  <si>
    <t>026-295-3530</t>
  </si>
  <si>
    <t>054-221-1257</t>
  </si>
  <si>
    <t>052-228-6660</t>
  </si>
  <si>
    <t>059-223-3302</t>
  </si>
  <si>
    <t>0748-31-2522</t>
  </si>
  <si>
    <t>0774-30-9000</t>
  </si>
  <si>
    <t>06-6748-0587(盲ろう担当)　</t>
  </si>
  <si>
    <t>078-579-7601</t>
  </si>
  <si>
    <t>0744-21-7880</t>
  </si>
  <si>
    <t>073-421-6311</t>
  </si>
  <si>
    <t>0859-30-3830</t>
  </si>
  <si>
    <t>0852-24-9948</t>
  </si>
  <si>
    <t>083-985-0611</t>
  </si>
  <si>
    <t>088-635-5093</t>
  </si>
  <si>
    <t>090-7780-8404</t>
  </si>
  <si>
    <t>088-884-3794</t>
  </si>
  <si>
    <t>092-584-6067</t>
  </si>
  <si>
    <t>093-645-1216</t>
  </si>
  <si>
    <t>0942-39-2666</t>
  </si>
  <si>
    <t>0952-29-7326</t>
  </si>
  <si>
    <t>095-847-2681</t>
  </si>
  <si>
    <t>096-383-5595</t>
  </si>
  <si>
    <t>0985-38-8733</t>
  </si>
  <si>
    <t>099-220-5896</t>
  </si>
  <si>
    <t>098-943-6617</t>
  </si>
  <si>
    <t>092-718-1724</t>
  </si>
  <si>
    <t>058-247-7321</t>
    <phoneticPr fontId="3"/>
  </si>
  <si>
    <t>011-251-0858</t>
  </si>
  <si>
    <t>019-606-1747</t>
  </si>
  <si>
    <t xml:space="preserve">022-393-5502 </t>
  </si>
  <si>
    <t>018-862-1820</t>
  </si>
  <si>
    <t>024-563-6228</t>
  </si>
  <si>
    <t>029-247-1369</t>
  </si>
  <si>
    <t>028-688-8733</t>
  </si>
  <si>
    <t>048-814-3352</t>
  </si>
  <si>
    <t>03-3864-7004</t>
  </si>
  <si>
    <t>0466-27-1225</t>
  </si>
  <si>
    <t>025-381-8116</t>
  </si>
  <si>
    <t>076-441-7305</t>
  </si>
  <si>
    <t>076-261-3021</t>
  </si>
  <si>
    <t>0778-62-0890</t>
  </si>
  <si>
    <t>026-295-3567</t>
  </si>
  <si>
    <t>054-221-1258</t>
  </si>
  <si>
    <t>052-221-8663</t>
  </si>
  <si>
    <t>059-223-3301</t>
  </si>
  <si>
    <t>0748-31-2523</t>
  </si>
  <si>
    <t>0774-55-7708</t>
  </si>
  <si>
    <t>06-6748-0589　</t>
  </si>
  <si>
    <t>078-579-7603</t>
  </si>
  <si>
    <t>073-421-6411</t>
  </si>
  <si>
    <t>0859-21-1537</t>
  </si>
  <si>
    <t>0852-24-7337</t>
  </si>
  <si>
    <t>083-985-0613</t>
  </si>
  <si>
    <t>088-635-5096</t>
  </si>
  <si>
    <t>089-958-8836</t>
  </si>
  <si>
    <t>088-884-3794（事務局）</t>
    <rPh sb="13" eb="16">
      <t>ジムキョク</t>
    </rPh>
    <phoneticPr fontId="2"/>
  </si>
  <si>
    <t>092-584-6070</t>
  </si>
  <si>
    <t>093-645-3335</t>
  </si>
  <si>
    <t>0942-38-9290</t>
  </si>
  <si>
    <t>0952-60-1638</t>
  </si>
  <si>
    <t>095-847-2572</t>
  </si>
  <si>
    <t>096-385-7821</t>
  </si>
  <si>
    <t>097-556-0556</t>
  </si>
  <si>
    <t>0985-29-2279</t>
  </si>
  <si>
    <t>099-229-3001</t>
  </si>
  <si>
    <t>098-943-6556</t>
  </si>
  <si>
    <t>092-718-1710</t>
  </si>
  <si>
    <t>α委託先団体種別</t>
    <rPh sb="1" eb="3">
      <t>イタク</t>
    </rPh>
    <rPh sb="3" eb="4">
      <t>サキ</t>
    </rPh>
    <rPh sb="4" eb="6">
      <t>ダンタイ</t>
    </rPh>
    <rPh sb="6" eb="8">
      <t>シュベツ</t>
    </rPh>
    <phoneticPr fontId="2"/>
  </si>
  <si>
    <t>α再委託先団体種別</t>
    <rPh sb="1" eb="4">
      <t>サイイタク</t>
    </rPh>
    <rPh sb="4" eb="5">
      <t>サキ</t>
    </rPh>
    <rPh sb="5" eb="7">
      <t>ダンタイ</t>
    </rPh>
    <rPh sb="7" eb="9">
      <t>シュベツ</t>
    </rPh>
    <phoneticPr fontId="2"/>
  </si>
  <si>
    <t>α実施先団体種別</t>
    <rPh sb="1" eb="3">
      <t>ジッシ</t>
    </rPh>
    <rPh sb="3" eb="4">
      <t>サキ</t>
    </rPh>
    <rPh sb="4" eb="6">
      <t>ダンタイ</t>
    </rPh>
    <rPh sb="6" eb="8">
      <t>シュベツ</t>
    </rPh>
    <phoneticPr fontId="2"/>
  </si>
  <si>
    <r>
      <t xml:space="preserve">1,099,194円
</t>
    </r>
    <r>
      <rPr>
        <sz val="12"/>
        <rFont val="BIZ UDゴシック"/>
        <family val="3"/>
        <charset val="128"/>
      </rPr>
      <t>（派遣事業の予定に含まれる）</t>
    </r>
    <phoneticPr fontId="2"/>
  </si>
  <si>
    <t>-</t>
    <phoneticPr fontId="3"/>
  </si>
  <si>
    <t>0744-21-7888</t>
    <phoneticPr fontId="3"/>
  </si>
  <si>
    <t>082-258-2961</t>
    <phoneticPr fontId="3"/>
  </si>
  <si>
    <t>A14社会福祉法人　神奈川聴覚障害者総合福祉協会</t>
    <phoneticPr fontId="3"/>
  </si>
  <si>
    <t>社会福祉法人　神奈川聴覚障害者総合福祉協会</t>
    <rPh sb="7" eb="10">
      <t>カナガワ</t>
    </rPh>
    <rPh sb="10" eb="12">
      <t>チョウカク</t>
    </rPh>
    <rPh sb="12" eb="14">
      <t>ショウガイ</t>
    </rPh>
    <rPh sb="14" eb="15">
      <t>シャ</t>
    </rPh>
    <rPh sb="15" eb="17">
      <t>ソウゴウ</t>
    </rPh>
    <rPh sb="17" eb="19">
      <t>フクシ</t>
    </rPh>
    <rPh sb="19" eb="21">
      <t>キョウカイ</t>
    </rPh>
    <phoneticPr fontId="2"/>
  </si>
  <si>
    <t>〒950-0121　新潟市江南区亀田向陽1-9-1 新潟ふれ愛プラザ内</t>
    <rPh sb="10" eb="13">
      <t>ニイガタシ</t>
    </rPh>
    <rPh sb="13" eb="14">
      <t>エ</t>
    </rPh>
    <rPh sb="14" eb="15">
      <t>ミナミ</t>
    </rPh>
    <rPh sb="15" eb="16">
      <t>ク</t>
    </rPh>
    <rPh sb="16" eb="18">
      <t>カメダ</t>
    </rPh>
    <rPh sb="18" eb="19">
      <t>ムカイ</t>
    </rPh>
    <rPh sb="19" eb="20">
      <t>ヨウ</t>
    </rPh>
    <rPh sb="26" eb="28">
      <t>ニイガタ</t>
    </rPh>
    <rPh sb="30" eb="31">
      <t>アイ</t>
    </rPh>
    <rPh sb="34" eb="35">
      <t>ナイ</t>
    </rPh>
    <phoneticPr fontId="2"/>
  </si>
  <si>
    <t>〒330-0074　さいたま市浦和区北浦和5-6-5 浦和合同庁舎別館</t>
    <rPh sb="14" eb="15">
      <t>シ</t>
    </rPh>
    <rPh sb="15" eb="17">
      <t>ウラワ</t>
    </rPh>
    <rPh sb="17" eb="18">
      <t>ク</t>
    </rPh>
    <rPh sb="18" eb="21">
      <t>キタウラワ</t>
    </rPh>
    <rPh sb="27" eb="29">
      <t>ウラワ</t>
    </rPh>
    <rPh sb="29" eb="31">
      <t>ゴウドウ</t>
    </rPh>
    <rPh sb="31" eb="33">
      <t>チョウシャ</t>
    </rPh>
    <rPh sb="33" eb="35">
      <t>ベッカン</t>
    </rPh>
    <phoneticPr fontId="2"/>
  </si>
  <si>
    <t>〒373-0853　太田市浜町66-47　山口ビル2階中央 群馬県盲ろう者通訳・介助員派遣事務所　気付</t>
    <rPh sb="10" eb="13">
      <t>オオタシ</t>
    </rPh>
    <rPh sb="13" eb="15">
      <t>ハママチ</t>
    </rPh>
    <rPh sb="21" eb="23">
      <t>ヤマグチ</t>
    </rPh>
    <rPh sb="26" eb="27">
      <t>カイ</t>
    </rPh>
    <rPh sb="27" eb="29">
      <t>チュウオウ</t>
    </rPh>
    <rPh sb="30" eb="32">
      <t>グンマ</t>
    </rPh>
    <rPh sb="32" eb="33">
      <t>ケン</t>
    </rPh>
    <rPh sb="33" eb="34">
      <t>モウ</t>
    </rPh>
    <rPh sb="36" eb="37">
      <t>シャ</t>
    </rPh>
    <rPh sb="37" eb="39">
      <t>ツウヤク</t>
    </rPh>
    <rPh sb="40" eb="43">
      <t>カイジョイン</t>
    </rPh>
    <rPh sb="43" eb="45">
      <t>ハケン</t>
    </rPh>
    <rPh sb="45" eb="47">
      <t>ジム</t>
    </rPh>
    <rPh sb="47" eb="48">
      <t>ショ</t>
    </rPh>
    <rPh sb="49" eb="51">
      <t>キヅケ</t>
    </rPh>
    <phoneticPr fontId="2"/>
  </si>
  <si>
    <t>一般社団法人　北海道身体障害者福祉協会</t>
    <phoneticPr fontId="3"/>
  </si>
  <si>
    <t>岩手県立視聴覚障がい者情報センター</t>
    <phoneticPr fontId="3"/>
  </si>
  <si>
    <t>一般社団法人　宮城県聴覚障害者福祉会</t>
    <phoneticPr fontId="3"/>
  </si>
  <si>
    <t>一般社団法人　福島県聴覚障害者協会</t>
    <phoneticPr fontId="3"/>
  </si>
  <si>
    <t>特定非営利活動法人　千葉盲ろう者友の会</t>
    <phoneticPr fontId="3"/>
  </si>
  <si>
    <t>社会福祉法人　富山県聴覚障害者協会</t>
    <phoneticPr fontId="3"/>
  </si>
  <si>
    <t>石川県聴覚障害者センター</t>
    <phoneticPr fontId="3"/>
  </si>
  <si>
    <t>三重県聴覚障害者協会　三重県聴覚障害者支援センター　指定管理事業</t>
    <phoneticPr fontId="3"/>
  </si>
  <si>
    <t>一般社団法人　奈良県聴覚障害者協会</t>
    <phoneticPr fontId="3"/>
  </si>
  <si>
    <t>鳥取盲ろう者友の会・友輪</t>
    <phoneticPr fontId="3"/>
  </si>
  <si>
    <t>島根県障がい者社会参加推進センター</t>
    <phoneticPr fontId="3"/>
  </si>
  <si>
    <t>岡山県身体障害者福祉連合会</t>
    <phoneticPr fontId="3"/>
  </si>
  <si>
    <t>香川盲ろう者友の会</t>
    <phoneticPr fontId="3"/>
  </si>
  <si>
    <t>久留米市身体障害者福祉協会</t>
    <phoneticPr fontId="3"/>
  </si>
  <si>
    <t>一般社団法人　佐賀県視覚障害者団体連合会</t>
    <phoneticPr fontId="3"/>
  </si>
  <si>
    <t>一般財団法人　熊本県ろう者福祉協会</t>
    <rPh sb="0" eb="2">
      <t>イッパン</t>
    </rPh>
    <rPh sb="2" eb="4">
      <t>ザイダン</t>
    </rPh>
    <rPh sb="4" eb="6">
      <t>ホウジン</t>
    </rPh>
    <rPh sb="7" eb="10">
      <t>クマモトケン</t>
    </rPh>
    <rPh sb="12" eb="13">
      <t>シャ</t>
    </rPh>
    <rPh sb="13" eb="15">
      <t>フクシ</t>
    </rPh>
    <rPh sb="15" eb="17">
      <t>キョウカイ</t>
    </rPh>
    <phoneticPr fontId="2"/>
  </si>
  <si>
    <t>合同会社　カナエール</t>
    <rPh sb="0" eb="2">
      <t>ゴウドウ</t>
    </rPh>
    <rPh sb="2" eb="4">
      <t>ガイシャ</t>
    </rPh>
    <phoneticPr fontId="3"/>
  </si>
  <si>
    <t>委託先と同じ</t>
    <rPh sb="0" eb="3">
      <t>イタクサキ</t>
    </rPh>
    <rPh sb="4" eb="5">
      <t>オナ</t>
    </rPh>
    <phoneticPr fontId="3"/>
  </si>
  <si>
    <t>〒400-0865　山梨県甲府市北新1-2-12　山梨県立聴覚障害者情報センター</t>
    <phoneticPr fontId="3"/>
  </si>
  <si>
    <t>055-254-8660</t>
  </si>
  <si>
    <t>055-254-8665</t>
  </si>
  <si>
    <t>deafyamanashi@yfj.or.jp</t>
  </si>
  <si>
    <t>根拠となった調査年度</t>
    <rPh sb="0" eb="2">
      <t>コンキョ</t>
    </rPh>
    <rPh sb="6" eb="8">
      <t>チョウサ</t>
    </rPh>
    <rPh sb="8" eb="10">
      <t>ネンド</t>
    </rPh>
    <phoneticPr fontId="3"/>
  </si>
  <si>
    <t>以下のご連絡先は、回答結果を問い合わせる際にのみ利用します（報告書には掲載しません）</t>
    <rPh sb="0" eb="2">
      <t>イカ</t>
    </rPh>
    <rPh sb="4" eb="6">
      <t>レンラク</t>
    </rPh>
    <rPh sb="6" eb="7">
      <t>サキ</t>
    </rPh>
    <rPh sb="9" eb="11">
      <t>カイトウ</t>
    </rPh>
    <rPh sb="11" eb="13">
      <t>ケッカ</t>
    </rPh>
    <rPh sb="14" eb="15">
      <t>ト</t>
    </rPh>
    <rPh sb="16" eb="17">
      <t>ア</t>
    </rPh>
    <rPh sb="20" eb="21">
      <t>サイ</t>
    </rPh>
    <rPh sb="24" eb="26">
      <t>リヨウ</t>
    </rPh>
    <rPh sb="30" eb="33">
      <t>ホウコクショ</t>
    </rPh>
    <rPh sb="35" eb="37">
      <t>ケイサイ</t>
    </rPh>
    <phoneticPr fontId="3"/>
  </si>
  <si>
    <t>複数地域で開催している場合は、地域1、地域2。同一地域で複数開催している場合は、前期、後期といった見出しを付けて下さい。
上記以外の場合は、単一開催を選択して下さい。</t>
    <rPh sb="0" eb="2">
      <t>フクスウ</t>
    </rPh>
    <rPh sb="2" eb="4">
      <t>チイキ</t>
    </rPh>
    <rPh sb="5" eb="7">
      <t>カイサイ</t>
    </rPh>
    <rPh sb="11" eb="13">
      <t>バアイ</t>
    </rPh>
    <rPh sb="15" eb="17">
      <t>チイキ</t>
    </rPh>
    <rPh sb="19" eb="21">
      <t>チイキ</t>
    </rPh>
    <rPh sb="23" eb="25">
      <t>ドウイツ</t>
    </rPh>
    <rPh sb="25" eb="27">
      <t>チイキ</t>
    </rPh>
    <rPh sb="28" eb="30">
      <t>フクスウ</t>
    </rPh>
    <rPh sb="30" eb="32">
      <t>カイサイ</t>
    </rPh>
    <rPh sb="36" eb="38">
      <t>バアイ</t>
    </rPh>
    <rPh sb="40" eb="42">
      <t>ゼンキ</t>
    </rPh>
    <rPh sb="43" eb="45">
      <t>コウキ</t>
    </rPh>
    <rPh sb="49" eb="51">
      <t>ミダ</t>
    </rPh>
    <rPh sb="53" eb="54">
      <t>ツ</t>
    </rPh>
    <rPh sb="56" eb="57">
      <t>クダ</t>
    </rPh>
    <rPh sb="61" eb="63">
      <t>ジョウキ</t>
    </rPh>
    <rPh sb="63" eb="65">
      <t>イガイ</t>
    </rPh>
    <rPh sb="66" eb="68">
      <t>バアイ</t>
    </rPh>
    <rPh sb="70" eb="72">
      <t>タンイツ</t>
    </rPh>
    <rPh sb="72" eb="74">
      <t>カイサイ</t>
    </rPh>
    <rPh sb="75" eb="77">
      <t>センタク</t>
    </rPh>
    <rPh sb="79" eb="80">
      <t>クダ</t>
    </rPh>
    <phoneticPr fontId="3"/>
  </si>
  <si>
    <t>2023年度の事業形態をご記入下さい。</t>
    <rPh sb="4" eb="6">
      <t>ネンド</t>
    </rPh>
    <rPh sb="7" eb="9">
      <t>ジギョウ</t>
    </rPh>
    <rPh sb="9" eb="11">
      <t>ケイタイ</t>
    </rPh>
    <rPh sb="13" eb="15">
      <t>キニュウ</t>
    </rPh>
    <rPh sb="15" eb="16">
      <t>クダ</t>
    </rPh>
    <phoneticPr fontId="3"/>
  </si>
  <si>
    <t>※養成研修会を実施する指定（委託、再委託、その他の形態等）を都道府県市から受けている団体は、前年度の実施実績の有無にかかわらず、上記の引用結果に表示されます。</t>
    <rPh sb="1" eb="3">
      <t>ヨウセイ</t>
    </rPh>
    <rPh sb="3" eb="6">
      <t>ケンシュウカイ</t>
    </rPh>
    <rPh sb="7" eb="9">
      <t>ジッシ</t>
    </rPh>
    <rPh sb="11" eb="13">
      <t>シテイ</t>
    </rPh>
    <rPh sb="14" eb="16">
      <t>イタク</t>
    </rPh>
    <rPh sb="17" eb="20">
      <t>サイイタク</t>
    </rPh>
    <rPh sb="23" eb="24">
      <t>タ</t>
    </rPh>
    <rPh sb="25" eb="27">
      <t>ケイタイ</t>
    </rPh>
    <rPh sb="27" eb="28">
      <t>トウ</t>
    </rPh>
    <rPh sb="30" eb="34">
      <t>トドウフケン</t>
    </rPh>
    <rPh sb="34" eb="35">
      <t>シ</t>
    </rPh>
    <rPh sb="37" eb="38">
      <t>ウ</t>
    </rPh>
    <rPh sb="42" eb="44">
      <t>ダンタイ</t>
    </rPh>
    <rPh sb="50" eb="52">
      <t>ジッシ</t>
    </rPh>
    <rPh sb="52" eb="54">
      <t>ジッセキ</t>
    </rPh>
    <rPh sb="55" eb="57">
      <t>ウム</t>
    </rPh>
    <rPh sb="64" eb="66">
      <t>ジョウキ</t>
    </rPh>
    <rPh sb="67" eb="69">
      <t>インヨウ</t>
    </rPh>
    <rPh sb="69" eb="71">
      <t>ケッカ</t>
    </rPh>
    <rPh sb="72" eb="74">
      <t>ヒョウジ</t>
    </rPh>
    <phoneticPr fontId="3"/>
  </si>
  <si>
    <t>実施しなかった場合、その理由をご記入ください。委託先等が変更になった場合、新しい委託先団体名が分かりましたら、あわせてご記入ください。</t>
    <rPh sb="0" eb="2">
      <t>ジッシ</t>
    </rPh>
    <rPh sb="7" eb="9">
      <t>バアイ</t>
    </rPh>
    <rPh sb="12" eb="14">
      <t>リユウ</t>
    </rPh>
    <rPh sb="16" eb="18">
      <t>キニュウ</t>
    </rPh>
    <rPh sb="23" eb="26">
      <t>イタクサキ</t>
    </rPh>
    <rPh sb="26" eb="27">
      <t>トウ</t>
    </rPh>
    <rPh sb="28" eb="30">
      <t>ヘンコウ</t>
    </rPh>
    <rPh sb="34" eb="36">
      <t>バアイ</t>
    </rPh>
    <rPh sb="37" eb="38">
      <t>アタラ</t>
    </rPh>
    <rPh sb="40" eb="43">
      <t>イタクサキ</t>
    </rPh>
    <rPh sb="43" eb="46">
      <t>ダンタイメイ</t>
    </rPh>
    <rPh sb="47" eb="48">
      <t>ワ</t>
    </rPh>
    <rPh sb="60" eb="62">
      <t>キニュウ</t>
    </rPh>
    <phoneticPr fontId="3"/>
  </si>
  <si>
    <t>実施しなかった場合、その理由をご記入ください。委託先等が変更になった場合、新しい委託先団体名が分かりましたら、あわせてご記入ください。</t>
    <rPh sb="0" eb="2">
      <t>ジッシ</t>
    </rPh>
    <rPh sb="7" eb="9">
      <t>バアイ</t>
    </rPh>
    <rPh sb="12" eb="14">
      <t>リユウ</t>
    </rPh>
    <rPh sb="16" eb="18">
      <t>キニュウ</t>
    </rPh>
    <rPh sb="23" eb="26">
      <t>イタクサキ</t>
    </rPh>
    <rPh sb="26" eb="27">
      <t>トウ</t>
    </rPh>
    <rPh sb="28" eb="30">
      <t>ヘンコウ</t>
    </rPh>
    <rPh sb="34" eb="36">
      <t>バアイ</t>
    </rPh>
    <rPh sb="37" eb="38">
      <t>アタラ</t>
    </rPh>
    <rPh sb="40" eb="42">
      <t>イタク</t>
    </rPh>
    <rPh sb="42" eb="43">
      <t>サキ</t>
    </rPh>
    <rPh sb="43" eb="45">
      <t>ダンタイ</t>
    </rPh>
    <rPh sb="45" eb="46">
      <t>メイ</t>
    </rPh>
    <rPh sb="47" eb="48">
      <t>ワ</t>
    </rPh>
    <rPh sb="60" eb="62">
      <t>キニュウ</t>
    </rPh>
    <phoneticPr fontId="3"/>
  </si>
  <si>
    <t>修正回答(直接入力)</t>
    <phoneticPr fontId="3"/>
  </si>
  <si>
    <t>回答ガイドライン</t>
    <phoneticPr fontId="3"/>
  </si>
  <si>
    <t>（下記は前年度調査の回答から引用しています。変更が無い場合は、値貼付けをしてご利用ください）</t>
    <rPh sb="1" eb="3">
      <t>カキ</t>
    </rPh>
    <rPh sb="4" eb="7">
      <t>ゼンネンド</t>
    </rPh>
    <rPh sb="7" eb="9">
      <t>チョウサ</t>
    </rPh>
    <rPh sb="10" eb="12">
      <t>カイトウ</t>
    </rPh>
    <rPh sb="14" eb="16">
      <t>インヨウ</t>
    </rPh>
    <rPh sb="22" eb="24">
      <t>ヘンコウ</t>
    </rPh>
    <rPh sb="25" eb="26">
      <t>ナ</t>
    </rPh>
    <rPh sb="27" eb="29">
      <t>バアイ</t>
    </rPh>
    <rPh sb="31" eb="32">
      <t>アタイ</t>
    </rPh>
    <rPh sb="32" eb="34">
      <t>ハリツ</t>
    </rPh>
    <rPh sb="39" eb="41">
      <t>リヨウ</t>
    </rPh>
    <phoneticPr fontId="3"/>
  </si>
  <si>
    <r>
      <t>共通設問（設問は３つです。加えて２０２３年度に養成研修会を実施された団体は、お手数ですが</t>
    </r>
    <r>
      <rPr>
        <b/>
        <sz val="14"/>
        <color rgb="FFFFCCFF"/>
        <rFont val="BIZ UDゴシック"/>
        <family val="3"/>
        <charset val="128"/>
      </rPr>
      <t>本ブック内の「2実施形態」「3期間・時間数等」「4費用」シート</t>
    </r>
    <r>
      <rPr>
        <b/>
        <sz val="14"/>
        <color rgb="FFFFC000"/>
        <rFont val="BIZ UDゴシック"/>
        <family val="3"/>
        <charset val="128"/>
      </rPr>
      <t>もご回答ください。</t>
    </r>
    <rPh sb="0" eb="2">
      <t>キョウツウ</t>
    </rPh>
    <rPh sb="2" eb="4">
      <t>セツモン</t>
    </rPh>
    <rPh sb="5" eb="7">
      <t>セツモン</t>
    </rPh>
    <rPh sb="13" eb="14">
      <t>クワ</t>
    </rPh>
    <rPh sb="20" eb="22">
      <t>ネンド</t>
    </rPh>
    <rPh sb="23" eb="25">
      <t>ヨウセイ</t>
    </rPh>
    <rPh sb="25" eb="28">
      <t>ケンシュウカイ</t>
    </rPh>
    <rPh sb="29" eb="31">
      <t>ジッシ</t>
    </rPh>
    <rPh sb="34" eb="36">
      <t>ダンタイ</t>
    </rPh>
    <rPh sb="39" eb="41">
      <t>テスウ</t>
    </rPh>
    <rPh sb="44" eb="45">
      <t>ホン</t>
    </rPh>
    <rPh sb="48" eb="49">
      <t>ナイ</t>
    </rPh>
    <rPh sb="52" eb="54">
      <t>ジッシ</t>
    </rPh>
    <rPh sb="54" eb="56">
      <t>ケイタイ</t>
    </rPh>
    <rPh sb="59" eb="61">
      <t>キカン</t>
    </rPh>
    <rPh sb="62" eb="65">
      <t>ジカンスウ</t>
    </rPh>
    <rPh sb="65" eb="66">
      <t>ナド</t>
    </rPh>
    <rPh sb="69" eb="71">
      <t>ヒヨウ</t>
    </rPh>
    <rPh sb="77" eb="79">
      <t>カイトウ</t>
    </rPh>
    <phoneticPr fontId="16"/>
  </si>
  <si>
    <r>
      <t>回答団体の基本情報（この基本情報は、</t>
    </r>
    <r>
      <rPr>
        <b/>
        <sz val="14"/>
        <color rgb="FFFFCCFF"/>
        <rFont val="BIZ UDゴシック"/>
        <family val="3"/>
        <charset val="128"/>
      </rPr>
      <t>回答日時点の情報</t>
    </r>
    <r>
      <rPr>
        <b/>
        <sz val="14"/>
        <color rgb="FFFFC000"/>
        <rFont val="BIZ UDゴシック"/>
        <family val="3"/>
        <charset val="128"/>
      </rPr>
      <t>をご記入ください）</t>
    </r>
    <rPh sb="0" eb="2">
      <t>カイトウ</t>
    </rPh>
    <rPh sb="2" eb="4">
      <t>ダンタイ</t>
    </rPh>
    <rPh sb="5" eb="7">
      <t>キホン</t>
    </rPh>
    <rPh sb="7" eb="9">
      <t>ジョウホウ</t>
    </rPh>
    <rPh sb="12" eb="14">
      <t>キホン</t>
    </rPh>
    <rPh sb="14" eb="16">
      <t>ジョウホウ</t>
    </rPh>
    <rPh sb="18" eb="20">
      <t>カイトウ</t>
    </rPh>
    <rPh sb="20" eb="21">
      <t>ビ</t>
    </rPh>
    <rPh sb="21" eb="23">
      <t>ジテン</t>
    </rPh>
    <rPh sb="24" eb="26">
      <t>ジョウホウ</t>
    </rPh>
    <rPh sb="28" eb="30">
      <t>キニュウ</t>
    </rPh>
    <phoneticPr fontId="16"/>
  </si>
  <si>
    <r>
      <t>２０２４年度 盲ろう者向け通訳・介助員</t>
    </r>
    <r>
      <rPr>
        <b/>
        <sz val="16"/>
        <color rgb="FFFFCCFF"/>
        <rFont val="BIZ UDゴシック"/>
        <family val="3"/>
        <charset val="128"/>
      </rPr>
      <t>養成研修</t>
    </r>
    <r>
      <rPr>
        <b/>
        <sz val="16"/>
        <color theme="0"/>
        <rFont val="BIZ UDゴシック"/>
        <family val="3"/>
        <charset val="128"/>
      </rPr>
      <t>事業 実施状況調査</t>
    </r>
    <rPh sb="19" eb="21">
      <t>ヨウセイ</t>
    </rPh>
    <rPh sb="21" eb="23">
      <t>ケンシュウ</t>
    </rPh>
    <rPh sb="23" eb="25">
      <t>ジギョウ</t>
    </rPh>
    <rPh sb="30" eb="32">
      <t>チョウサ</t>
    </rPh>
    <phoneticPr fontId="3"/>
  </si>
  <si>
    <t>数字（単位は「人」で自動入力されます）</t>
    <phoneticPr fontId="3"/>
  </si>
  <si>
    <r>
      <t>貴団体名（頭にコード番号が付きます）</t>
    </r>
    <r>
      <rPr>
        <sz val="12"/>
        <color rgb="FFC00000"/>
        <rFont val="BIZ UDゴシック"/>
        <family val="3"/>
        <charset val="128"/>
      </rPr>
      <t>【プルダウン選択】</t>
    </r>
    <rPh sb="0" eb="1">
      <t>キ</t>
    </rPh>
    <rPh sb="1" eb="4">
      <t>ダンタイメイ</t>
    </rPh>
    <rPh sb="5" eb="6">
      <t>アタマ</t>
    </rPh>
    <rPh sb="10" eb="12">
      <t>バンゴウ</t>
    </rPh>
    <rPh sb="13" eb="14">
      <t>ツ</t>
    </rPh>
    <rPh sb="24" eb="26">
      <t>センタク</t>
    </rPh>
    <phoneticPr fontId="3"/>
  </si>
  <si>
    <t>養Q5-5派遣事業登録者数</t>
    <rPh sb="5" eb="7">
      <t>ハケン</t>
    </rPh>
    <rPh sb="7" eb="9">
      <t>ジギョウ</t>
    </rPh>
    <rPh sb="9" eb="11">
      <t>トウロク</t>
    </rPh>
    <rPh sb="11" eb="12">
      <t>シャ</t>
    </rPh>
    <rPh sb="12" eb="13">
      <t>スウ</t>
    </rPh>
    <phoneticPr fontId="2"/>
  </si>
  <si>
    <t>数字（単位は「日」で自動入力されます。また、少数点第１位まで表示されます。→7日の場合、7.0日と表示されます。）</t>
    <rPh sb="7" eb="8">
      <t>ニチ</t>
    </rPh>
    <rPh sb="22" eb="25">
      <t>ショウスウテン</t>
    </rPh>
    <rPh sb="25" eb="27">
      <t>ダイイチ</t>
    </rPh>
    <rPh sb="27" eb="28">
      <t>イ</t>
    </rPh>
    <rPh sb="30" eb="32">
      <t>ヒョウジ</t>
    </rPh>
    <rPh sb="39" eb="40">
      <t>ニチ</t>
    </rPh>
    <rPh sb="41" eb="43">
      <t>バアイ</t>
    </rPh>
    <rPh sb="47" eb="48">
      <t>ニチ</t>
    </rPh>
    <rPh sb="49" eb="51">
      <t>ヒョウジ</t>
    </rPh>
    <phoneticPr fontId="3"/>
  </si>
  <si>
    <t>単一または複数開催</t>
    <rPh sb="0" eb="2">
      <t>タンイツ</t>
    </rPh>
    <rPh sb="5" eb="7">
      <t>フクスウ</t>
    </rPh>
    <rPh sb="7" eb="9">
      <t>カイサイ</t>
    </rPh>
    <phoneticPr fontId="3"/>
  </si>
  <si>
    <r>
      <t>各細目に分けられない場合は、総額のみご記入下さい。【数字のみ入力頂ければ、単位は自動で「円」が入ります。カンマ不要です。</t>
    </r>
    <r>
      <rPr>
        <sz val="12"/>
        <color rgb="FFC00000"/>
        <rFont val="BIZ UDゴシック"/>
        <family val="3"/>
        <charset val="128"/>
      </rPr>
      <t>数値だけでは回答できない団体向けに、数字以外の記述の入力も可能です</t>
    </r>
    <r>
      <rPr>
        <sz val="12"/>
        <rFont val="BIZ UDゴシック"/>
        <family val="3"/>
        <charset val="128"/>
      </rPr>
      <t>】</t>
    </r>
    <rPh sb="26" eb="28">
      <t>スウジ</t>
    </rPh>
    <rPh sb="30" eb="32">
      <t>ニュウリョク</t>
    </rPh>
    <rPh sb="32" eb="33">
      <t>イタダ</t>
    </rPh>
    <rPh sb="37" eb="39">
      <t>タンイ</t>
    </rPh>
    <rPh sb="40" eb="42">
      <t>ジドウ</t>
    </rPh>
    <rPh sb="44" eb="45">
      <t>エン</t>
    </rPh>
    <rPh sb="47" eb="48">
      <t>ハイ</t>
    </rPh>
    <rPh sb="55" eb="57">
      <t>フヨウ</t>
    </rPh>
    <rPh sb="60" eb="62">
      <t>スウチ</t>
    </rPh>
    <rPh sb="66" eb="68">
      <t>カイトウ</t>
    </rPh>
    <rPh sb="72" eb="74">
      <t>ダンタイ</t>
    </rPh>
    <rPh sb="74" eb="75">
      <t>ム</t>
    </rPh>
    <rPh sb="78" eb="80">
      <t>スウジ</t>
    </rPh>
    <rPh sb="80" eb="82">
      <t>イガイ</t>
    </rPh>
    <rPh sb="83" eb="85">
      <t>キジュツ</t>
    </rPh>
    <rPh sb="86" eb="88">
      <t>ニュウリョク</t>
    </rPh>
    <rPh sb="89" eb="91">
      <t>カノウ</t>
    </rPh>
    <phoneticPr fontId="3"/>
  </si>
  <si>
    <t>記入例</t>
    <phoneticPr fontId="3"/>
  </si>
  <si>
    <t>再委託先と同じ</t>
    <phoneticPr fontId="3"/>
  </si>
  <si>
    <t>数字（単位は「時間」で自動入力されます。30分の場合は0.5、30分未満は切捨て、30分以上は切り上げて下さい）</t>
    <rPh sb="0" eb="2">
      <t>スウジ</t>
    </rPh>
    <rPh sb="3" eb="5">
      <t>タンイ</t>
    </rPh>
    <rPh sb="7" eb="9">
      <t>ジカン</t>
    </rPh>
    <rPh sb="11" eb="13">
      <t>ジドウ</t>
    </rPh>
    <rPh sb="13" eb="15">
      <t>ニュウリョク</t>
    </rPh>
    <rPh sb="22" eb="23">
      <t>プン</t>
    </rPh>
    <rPh sb="24" eb="26">
      <t>バアイ</t>
    </rPh>
    <rPh sb="33" eb="34">
      <t>プン</t>
    </rPh>
    <rPh sb="34" eb="36">
      <t>ミマン</t>
    </rPh>
    <rPh sb="37" eb="39">
      <t>キリス</t>
    </rPh>
    <rPh sb="43" eb="44">
      <t>プン</t>
    </rPh>
    <rPh sb="44" eb="46">
      <t>イジョウ</t>
    </rPh>
    <rPh sb="47" eb="48">
      <t>キ</t>
    </rPh>
    <rPh sb="49" eb="50">
      <t>ア</t>
    </rPh>
    <rPh sb="52" eb="53">
      <t>クダ</t>
    </rPh>
    <phoneticPr fontId="3"/>
  </si>
  <si>
    <r>
      <t>電話番号が異なっている場合は、最新のものを【セルC7】に直接入力してください。</t>
    </r>
    <r>
      <rPr>
        <b/>
        <sz val="12"/>
        <color rgb="FFC00000"/>
        <rFont val="BIZ UDゴシック"/>
        <family val="3"/>
        <charset val="128"/>
      </rPr>
      <t>報告書に掲載して良いものをご記入ください。</t>
    </r>
    <rPh sb="0" eb="2">
      <t>デンワ</t>
    </rPh>
    <rPh sb="2" eb="4">
      <t>バンゴウ</t>
    </rPh>
    <rPh sb="5" eb="6">
      <t>コト</t>
    </rPh>
    <rPh sb="11" eb="13">
      <t>バアイ</t>
    </rPh>
    <rPh sb="15" eb="17">
      <t>サイシン</t>
    </rPh>
    <rPh sb="28" eb="30">
      <t>チョクセツ</t>
    </rPh>
    <rPh sb="30" eb="32">
      <t>ニュウリョク</t>
    </rPh>
    <rPh sb="39" eb="42">
      <t>ホウコクショ</t>
    </rPh>
    <rPh sb="43" eb="45">
      <t>ケイサイ</t>
    </rPh>
    <rPh sb="47" eb="48">
      <t>ヨ</t>
    </rPh>
    <rPh sb="53" eb="55">
      <t>キニュウ</t>
    </rPh>
    <phoneticPr fontId="3"/>
  </si>
  <si>
    <r>
      <t>FAXが異なっている場合は、最新のものを【セルC8】に直接入力してください。</t>
    </r>
    <r>
      <rPr>
        <b/>
        <sz val="12"/>
        <color rgb="FFC00000"/>
        <rFont val="BIZ UDゴシック"/>
        <family val="3"/>
        <charset val="128"/>
      </rPr>
      <t>報告書に掲載して良いものをご記入ください。</t>
    </r>
    <rPh sb="4" eb="5">
      <t>コト</t>
    </rPh>
    <rPh sb="10" eb="12">
      <t>バアイ</t>
    </rPh>
    <rPh sb="14" eb="16">
      <t>サイシン</t>
    </rPh>
    <rPh sb="27" eb="29">
      <t>チョクセツ</t>
    </rPh>
    <rPh sb="29" eb="31">
      <t>ニュウリョク</t>
    </rPh>
    <phoneticPr fontId="3"/>
  </si>
  <si>
    <r>
      <t>メールが異なっている場合は、最新のものを【セルC9】に直接入力してください。</t>
    </r>
    <r>
      <rPr>
        <b/>
        <sz val="12"/>
        <color rgb="FFC00000"/>
        <rFont val="BIZ UDゴシック"/>
        <family val="3"/>
        <charset val="128"/>
      </rPr>
      <t>報告書に掲載して良いものをご記入ください。</t>
    </r>
    <rPh sb="4" eb="5">
      <t>コト</t>
    </rPh>
    <rPh sb="10" eb="12">
      <t>バアイ</t>
    </rPh>
    <rPh sb="14" eb="16">
      <t>サイシン</t>
    </rPh>
    <rPh sb="27" eb="29">
      <t>チョクセツ</t>
    </rPh>
    <rPh sb="29" eb="31">
      <t>ニュウリョク</t>
    </rPh>
    <phoneticPr fontId="3"/>
  </si>
  <si>
    <r>
      <t>事業を受託または直営している都道府県市名</t>
    </r>
    <r>
      <rPr>
        <sz val="12"/>
        <color rgb="FFC00000"/>
        <rFont val="BIZ UDゴシック"/>
        <family val="3"/>
        <charset val="128"/>
      </rPr>
      <t>【自動入力】</t>
    </r>
    <rPh sb="0" eb="2">
      <t>ジギョウ</t>
    </rPh>
    <rPh sb="3" eb="5">
      <t>ジュタク</t>
    </rPh>
    <rPh sb="8" eb="10">
      <t>チョクエイ</t>
    </rPh>
    <rPh sb="21" eb="23">
      <t>ジドウ</t>
    </rPh>
    <rPh sb="23" eb="25">
      <t>ニュウリョク</t>
    </rPh>
    <phoneticPr fontId="3"/>
  </si>
  <si>
    <r>
      <t>貴会で2023年度に養成研修事業を実施したか否かを選択してください。</t>
    </r>
    <r>
      <rPr>
        <sz val="12"/>
        <color rgb="FFC00000"/>
        <rFont val="BIZ UDゴシック"/>
        <family val="3"/>
        <charset val="128"/>
      </rPr>
      <t>【プルダウン選択】</t>
    </r>
    <rPh sb="0" eb="2">
      <t>キカイ</t>
    </rPh>
    <rPh sb="7" eb="9">
      <t>ネンド</t>
    </rPh>
    <rPh sb="10" eb="14">
      <t>ヨウセイケンシュウ</t>
    </rPh>
    <rPh sb="14" eb="16">
      <t>ジギョウ</t>
    </rPh>
    <rPh sb="17" eb="19">
      <t>ジッシ</t>
    </rPh>
    <rPh sb="22" eb="23">
      <t>イナ</t>
    </rPh>
    <rPh sb="25" eb="27">
      <t>センタク</t>
    </rPh>
    <phoneticPr fontId="3"/>
  </si>
  <si>
    <r>
      <t>貴会で2024年度に養成研修事業を実施したか否かを選択してください。</t>
    </r>
    <r>
      <rPr>
        <sz val="12"/>
        <color rgb="FF0070C0"/>
        <rFont val="BIZ UDゴシック"/>
        <family val="3"/>
        <charset val="128"/>
      </rPr>
      <t>（次年度調査の参考にします）</t>
    </r>
    <r>
      <rPr>
        <sz val="12"/>
        <color rgb="FFC00000"/>
        <rFont val="BIZ UDゴシック"/>
        <family val="3"/>
        <charset val="128"/>
      </rPr>
      <t>【プルダウン選択】</t>
    </r>
    <rPh sb="0" eb="2">
      <t>キカイ</t>
    </rPh>
    <rPh sb="7" eb="9">
      <t>ネンド</t>
    </rPh>
    <rPh sb="10" eb="12">
      <t>ヨウセイ</t>
    </rPh>
    <rPh sb="12" eb="14">
      <t>ケンシュウ</t>
    </rPh>
    <rPh sb="14" eb="16">
      <t>ジギョウ</t>
    </rPh>
    <rPh sb="17" eb="19">
      <t>ジッシ</t>
    </rPh>
    <rPh sb="22" eb="23">
      <t>イナ</t>
    </rPh>
    <rPh sb="25" eb="27">
      <t>センタク</t>
    </rPh>
    <rPh sb="35" eb="38">
      <t>ジネンド</t>
    </rPh>
    <rPh sb="38" eb="40">
      <t>チョウサ</t>
    </rPh>
    <rPh sb="41" eb="43">
      <t>サンコウ</t>
    </rPh>
    <rPh sb="54" eb="56">
      <t>センタク</t>
    </rPh>
    <phoneticPr fontId="3"/>
  </si>
  <si>
    <r>
      <t>記入者名</t>
    </r>
    <r>
      <rPr>
        <sz val="12"/>
        <color rgb="FFC00000"/>
        <rFont val="BIZ UDゴシック"/>
        <family val="3"/>
        <charset val="128"/>
      </rPr>
      <t>【直接入力】</t>
    </r>
    <rPh sb="0" eb="3">
      <t>キニュウシャ</t>
    </rPh>
    <rPh sb="3" eb="4">
      <t>メイ</t>
    </rPh>
    <phoneticPr fontId="3"/>
  </si>
  <si>
    <r>
      <t>最も都合の良い連絡先</t>
    </r>
    <r>
      <rPr>
        <sz val="12"/>
        <color rgb="FFC00000"/>
        <rFont val="BIZ UDゴシック"/>
        <family val="3"/>
        <charset val="128"/>
      </rPr>
      <t>【直接入力】</t>
    </r>
    <rPh sb="0" eb="1">
      <t>モット</t>
    </rPh>
    <rPh sb="2" eb="4">
      <t>ツゴウ</t>
    </rPh>
    <rPh sb="5" eb="6">
      <t>ヨ</t>
    </rPh>
    <rPh sb="7" eb="10">
      <t>レンラクサキ</t>
    </rPh>
    <phoneticPr fontId="3"/>
  </si>
  <si>
    <r>
      <t>Q1-1．養成講習会の講師となる人材の充足度について、当てはまる選択肢を１つ選択してください。</t>
    </r>
    <r>
      <rPr>
        <sz val="12"/>
        <color rgb="FFC00000"/>
        <rFont val="BIZ UDゴシック"/>
        <family val="3"/>
        <charset val="128"/>
      </rPr>
      <t>【プルダウン選択】</t>
    </r>
    <rPh sb="5" eb="10">
      <t>ヨウセイコウシュウカイ</t>
    </rPh>
    <rPh sb="11" eb="13">
      <t>コウシ</t>
    </rPh>
    <rPh sb="16" eb="18">
      <t>ジンザイ</t>
    </rPh>
    <rPh sb="19" eb="22">
      <t>ジュウソクド</t>
    </rPh>
    <rPh sb="27" eb="28">
      <t>ア</t>
    </rPh>
    <rPh sb="32" eb="35">
      <t>センタクシ</t>
    </rPh>
    <rPh sb="38" eb="40">
      <t>センタク</t>
    </rPh>
    <rPh sb="53" eb="55">
      <t>センタク</t>
    </rPh>
    <phoneticPr fontId="16"/>
  </si>
  <si>
    <r>
      <t>Q1-2.上記で選択した理由や補足等がありましたら、ご記入ください。</t>
    </r>
    <r>
      <rPr>
        <sz val="12"/>
        <color rgb="FFC00000"/>
        <rFont val="BIZ UDゴシック"/>
        <family val="3"/>
        <charset val="128"/>
      </rPr>
      <t>【直接入力】</t>
    </r>
    <rPh sb="5" eb="7">
      <t>ジョウキ</t>
    </rPh>
    <rPh sb="8" eb="10">
      <t>センタク</t>
    </rPh>
    <rPh sb="12" eb="14">
      <t>リユウ</t>
    </rPh>
    <rPh sb="15" eb="17">
      <t>ホソク</t>
    </rPh>
    <rPh sb="17" eb="18">
      <t>トウ</t>
    </rPh>
    <rPh sb="27" eb="29">
      <t>キニュウ</t>
    </rPh>
    <rPh sb="35" eb="37">
      <t>チョクセツ</t>
    </rPh>
    <rPh sb="37" eb="39">
      <t>ニュウリョク</t>
    </rPh>
    <phoneticPr fontId="16"/>
  </si>
  <si>
    <r>
      <t>Q2.養成研修事業の実施において困っていること、悩んでいることがありましたらご記入ください。</t>
    </r>
    <r>
      <rPr>
        <sz val="12"/>
        <color rgb="FFC00000"/>
        <rFont val="BIZ UDゴシック"/>
        <family val="3"/>
        <charset val="128"/>
      </rPr>
      <t>【直接入力】</t>
    </r>
    <rPh sb="3" eb="7">
      <t>ヨウセイケンシュウ</t>
    </rPh>
    <rPh sb="47" eb="49">
      <t>チョクセツ</t>
    </rPh>
    <rPh sb="49" eb="51">
      <t>ニュウリョク</t>
    </rPh>
    <phoneticPr fontId="16"/>
  </si>
  <si>
    <t>候補に、貴団体名がない場合は【セルC5】に貴団体名を直接入力してください。</t>
    <rPh sb="21" eb="22">
      <t>キ</t>
    </rPh>
    <rPh sb="22" eb="25">
      <t>ダンタイメイ</t>
    </rPh>
    <phoneticPr fontId="3"/>
  </si>
  <si>
    <r>
      <t>住所が異なっている場合は、最新の住所を【セルC6】に直接入力してください。</t>
    </r>
    <r>
      <rPr>
        <b/>
        <sz val="12"/>
        <color rgb="FFC00000"/>
        <rFont val="BIZ UDゴシック"/>
        <family val="3"/>
        <charset val="128"/>
      </rPr>
      <t>報告書に掲載して良いものをご記入ください。</t>
    </r>
    <rPh sb="0" eb="2">
      <t>ジュウショ</t>
    </rPh>
    <rPh sb="3" eb="4">
      <t>コト</t>
    </rPh>
    <rPh sb="9" eb="11">
      <t>バアイ</t>
    </rPh>
    <rPh sb="13" eb="15">
      <t>サイシン</t>
    </rPh>
    <rPh sb="16" eb="18">
      <t>ジュウショ</t>
    </rPh>
    <rPh sb="26" eb="28">
      <t>チョクセツ</t>
    </rPh>
    <rPh sb="28" eb="30">
      <t>ニュウリョク</t>
    </rPh>
    <phoneticPr fontId="3"/>
  </si>
  <si>
    <t>事業形態が異なっている場合は、最新の事業形態を【セルC10】に直接入力してください。</t>
    <rPh sb="0" eb="2">
      <t>ジギョウ</t>
    </rPh>
    <rPh sb="2" eb="4">
      <t>ケイタイ</t>
    </rPh>
    <rPh sb="5" eb="6">
      <t>コト</t>
    </rPh>
    <rPh sb="11" eb="13">
      <t>バアイ</t>
    </rPh>
    <rPh sb="15" eb="17">
      <t>サイシン</t>
    </rPh>
    <rPh sb="18" eb="20">
      <t>ジギョウ</t>
    </rPh>
    <rPh sb="20" eb="22">
      <t>ケイタイ</t>
    </rPh>
    <rPh sb="31" eb="33">
      <t>チョクセツ</t>
    </rPh>
    <rPh sb="33" eb="35">
      <t>ニュウリョク</t>
    </rPh>
    <phoneticPr fontId="3"/>
  </si>
  <si>
    <t>【セルB6】を選択後、表示された都道府県市名が実態と異なる場合、または【セルC5】に直接貴団体名を入力された場合は、【セルC11】に直接、事業を受託または直営している都道府県市名を入力してください。</t>
    <rPh sb="7" eb="10">
      <t>センタクゴ</t>
    </rPh>
    <rPh sb="11" eb="13">
      <t>ヒョウジ</t>
    </rPh>
    <rPh sb="16" eb="20">
      <t>トドウフケン</t>
    </rPh>
    <rPh sb="20" eb="22">
      <t>シメイ</t>
    </rPh>
    <rPh sb="23" eb="25">
      <t>ジッタイ</t>
    </rPh>
    <rPh sb="26" eb="27">
      <t>コト</t>
    </rPh>
    <rPh sb="29" eb="31">
      <t>バアイ</t>
    </rPh>
    <rPh sb="42" eb="44">
      <t>チョクセツ</t>
    </rPh>
    <rPh sb="44" eb="45">
      <t>キ</t>
    </rPh>
    <rPh sb="45" eb="48">
      <t>ダンタイメイ</t>
    </rPh>
    <rPh sb="49" eb="51">
      <t>ニュウリョク</t>
    </rPh>
    <rPh sb="54" eb="56">
      <t>バアイ</t>
    </rPh>
    <rPh sb="66" eb="68">
      <t>チョクセツ</t>
    </rPh>
    <rPh sb="83" eb="87">
      <t>トドウフケン</t>
    </rPh>
    <rPh sb="87" eb="89">
      <t>シメイ</t>
    </rPh>
    <rPh sb="90" eb="92">
      <t>ニュウリョク</t>
    </rPh>
    <phoneticPr fontId="3"/>
  </si>
  <si>
    <r>
      <t>調査基準日：２０２４年１０月１日時点　／　回答期限：２０２５年４月８日（火）　／　</t>
    </r>
    <r>
      <rPr>
        <b/>
        <sz val="16"/>
        <color rgb="FFFFCCFF"/>
        <rFont val="BIZ UDゴシック"/>
        <family val="3"/>
        <charset val="128"/>
      </rPr>
      <t>本調査では、主に２０２３年度の養成研修実績をお尋ねします。</t>
    </r>
    <rPh sb="13" eb="14">
      <t>/</t>
    </rPh>
    <rPh sb="32" eb="33">
      <t>/</t>
    </rPh>
    <phoneticPr fontId="3"/>
  </si>
  <si>
    <t>V2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</si>
</sst>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¥&quot;#,##0;[Red]&quot;¥&quot;\-#,##0"/>
    <numFmt numFmtId="176" formatCode="&quot;*&quot;#"/>
    <numFmt numFmtId="177" formatCode="#,##0\ &quot;件&quot;"/>
    <numFmt numFmtId="178" formatCode="#,##0\ &quot;円&quot;"/>
    <numFmt numFmtId="179" formatCode="##,###&quot;字&quot;"/>
    <numFmt numFmtId="180" formatCode="#,##0\ &quot;時間&quot;"/>
    <numFmt numFmtId="181" formatCode="#,##0\ &quot;日/年&quot;"/>
    <numFmt numFmtId="182" formatCode="#&quot;時間&quot;"/>
    <numFmt numFmtId="183" formatCode="#.00&quot;時間&quot;"/>
    <numFmt numFmtId="184" formatCode="##&quot;時間&quot;"/>
    <numFmt numFmtId="185" formatCode="#.0&quot;時間&quot;"/>
    <numFmt numFmtId="186" formatCode="##.#&quot;時間&quot;"/>
    <numFmt numFmtId="187" formatCode="###&quot;人&quot;"/>
    <numFmt numFmtId="188" formatCode="#.#0\ &quot;日&quot;"/>
    <numFmt numFmtId="189" formatCode="#.0\ &quot;時間&quot;"/>
  </numFmts>
  <fonts count="40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11"/>
      <color theme="1"/>
      <name val="Yu Gothic"/>
      <family val="2"/>
      <scheme val="minor"/>
    </font>
    <font>
      <b/>
      <sz val="11"/>
      <color theme="1"/>
      <name val="BIZ UDゴシック"/>
      <family val="3"/>
      <charset val="128"/>
    </font>
    <font>
      <b/>
      <sz val="1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rgb="FF000000"/>
      <name val="BIZ UDゴシック"/>
      <family val="3"/>
      <charset val="128"/>
    </font>
    <font>
      <sz val="11"/>
      <color theme="1"/>
      <name val="Yu Gothic"/>
      <family val="3"/>
      <charset val="128"/>
      <scheme val="minor"/>
    </font>
    <font>
      <b/>
      <sz val="16"/>
      <color theme="0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6"/>
      <color theme="0"/>
      <name val="BIZ UDゴシック"/>
      <family val="3"/>
      <charset val="128"/>
    </font>
    <font>
      <sz val="6"/>
      <name val="Yu Gothic"/>
      <family val="2"/>
      <charset val="128"/>
      <scheme val="minor"/>
    </font>
    <font>
      <b/>
      <sz val="14"/>
      <color rgb="FFFFC000"/>
      <name val="BIZ UDゴシック"/>
      <family val="3"/>
      <charset val="128"/>
    </font>
    <font>
      <b/>
      <sz val="16"/>
      <color rgb="FFFFC000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sz val="12"/>
      <color rgb="FFC00000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sz val="13"/>
      <name val="BIZ UDゴシック"/>
      <family val="3"/>
      <charset val="128"/>
    </font>
    <font>
      <sz val="14"/>
      <color theme="0"/>
      <name val="BIZ UDゴシック"/>
      <family val="3"/>
      <charset val="128"/>
    </font>
    <font>
      <sz val="14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1"/>
      <color rgb="FF00B0F0"/>
      <name val="BIZ UDゴシック"/>
      <family val="3"/>
      <charset val="128"/>
    </font>
    <font>
      <b/>
      <sz val="11"/>
      <color theme="0"/>
      <name val="BIZ UDゴシック"/>
      <family val="3"/>
      <charset val="128"/>
    </font>
    <font>
      <sz val="12"/>
      <name val="BIZ UDゴシック"/>
      <family val="3"/>
      <charset val="128"/>
    </font>
    <font>
      <sz val="13"/>
      <color rgb="FF000000"/>
      <name val="BIZ UDゴシック"/>
      <family val="3"/>
      <charset val="128"/>
    </font>
    <font>
      <sz val="14"/>
      <color rgb="FFFFC000"/>
      <name val="BIZ UDゴシック"/>
      <family val="3"/>
      <charset val="128"/>
    </font>
    <font>
      <sz val="16"/>
      <name val="BIZ UDゴシック"/>
      <family val="3"/>
      <charset val="128"/>
    </font>
    <font>
      <b/>
      <sz val="16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12"/>
      <color rgb="FF0070C0"/>
      <name val="BIZ UDゴシック"/>
      <family val="3"/>
      <charset val="128"/>
    </font>
    <font>
      <b/>
      <sz val="14"/>
      <color rgb="FFFFCCFF"/>
      <name val="BIZ UDゴシック"/>
      <family val="3"/>
      <charset val="128"/>
    </font>
    <font>
      <b/>
      <sz val="16"/>
      <color rgb="FFFFCCFF"/>
      <name val="BIZ UDゴシック"/>
      <family val="3"/>
      <charset val="128"/>
    </font>
    <font>
      <b/>
      <sz val="12"/>
      <color rgb="FFC00000"/>
      <name val="BIZ UD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theme="7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/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72">
    <xf numFmtId="0" fontId="0" fillId="0" borderId="0" xfId="0"/>
    <xf numFmtId="0" fontId="4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4" fillId="0" borderId="2" xfId="0" applyFont="1" applyBorder="1" applyAlignment="1">
      <alignment horizontal="left" vertical="top"/>
    </xf>
    <xf numFmtId="0" fontId="6" fillId="3" borderId="2" xfId="0" applyFont="1" applyFill="1" applyBorder="1" applyAlignment="1">
      <alignment horizontal="left" vertical="top"/>
    </xf>
    <xf numFmtId="0" fontId="7" fillId="3" borderId="2" xfId="3" applyFont="1" applyFill="1" applyBorder="1" applyAlignment="1">
      <alignment horizontal="left" vertical="top" wrapText="1" shrinkToFit="1"/>
    </xf>
    <xf numFmtId="0" fontId="7" fillId="3" borderId="2" xfId="3" applyFont="1" applyFill="1" applyBorder="1" applyAlignment="1">
      <alignment horizontal="left" vertical="top" wrapText="1"/>
    </xf>
    <xf numFmtId="0" fontId="4" fillId="0" borderId="0" xfId="0" applyFont="1" applyAlignment="1">
      <alignment vertical="top"/>
    </xf>
    <xf numFmtId="14" fontId="8" fillId="0" borderId="2" xfId="3" applyNumberFormat="1" applyFont="1" applyBorder="1" applyAlignment="1">
      <alignment horizontal="left" vertical="top"/>
    </xf>
    <xf numFmtId="0" fontId="4" fillId="0" borderId="2" xfId="0" applyFont="1" applyBorder="1" applyAlignment="1">
      <alignment vertical="top"/>
    </xf>
    <xf numFmtId="0" fontId="4" fillId="6" borderId="2" xfId="0" applyFont="1" applyFill="1" applyBorder="1" applyAlignment="1">
      <alignment horizontal="left" vertical="top" wrapText="1"/>
    </xf>
    <xf numFmtId="0" fontId="8" fillId="7" borderId="2" xfId="3" applyFont="1" applyFill="1" applyBorder="1" applyAlignment="1">
      <alignment horizontal="left" vertical="top" shrinkToFit="1"/>
    </xf>
    <xf numFmtId="0" fontId="8" fillId="6" borderId="2" xfId="3" applyFont="1" applyFill="1" applyBorder="1" applyAlignment="1">
      <alignment horizontal="left" vertical="top" wrapText="1" shrinkToFit="1"/>
    </xf>
    <xf numFmtId="0" fontId="6" fillId="0" borderId="0" xfId="0" applyFont="1" applyAlignment="1">
      <alignment horizontal="left" vertical="top"/>
    </xf>
    <xf numFmtId="0" fontId="6" fillId="3" borderId="2" xfId="0" applyFont="1" applyFill="1" applyBorder="1" applyAlignment="1">
      <alignment vertical="center"/>
    </xf>
    <xf numFmtId="0" fontId="7" fillId="3" borderId="2" xfId="3" applyFont="1" applyFill="1" applyBorder="1" applyAlignment="1">
      <alignment horizontal="left" vertical="center" shrinkToFit="1"/>
    </xf>
    <xf numFmtId="0" fontId="7" fillId="3" borderId="2" xfId="3" applyFont="1" applyFill="1" applyBorder="1" applyAlignment="1">
      <alignment vertical="center" shrinkToFi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14" fontId="0" fillId="0" borderId="0" xfId="0" applyNumberFormat="1" applyAlignment="1">
      <alignment vertical="center"/>
    </xf>
    <xf numFmtId="0" fontId="4" fillId="3" borderId="2" xfId="0" applyFont="1" applyFill="1" applyBorder="1" applyAlignment="1">
      <alignment horizontal="left" vertical="top"/>
    </xf>
    <xf numFmtId="0" fontId="8" fillId="2" borderId="2" xfId="3" applyFont="1" applyFill="1" applyBorder="1" applyAlignment="1">
      <alignment horizontal="left" vertical="top" shrinkToFit="1"/>
    </xf>
    <xf numFmtId="0" fontId="8" fillId="3" borderId="2" xfId="3" applyFont="1" applyFill="1" applyBorder="1" applyAlignment="1">
      <alignment horizontal="left" vertical="top" shrinkToFit="1"/>
    </xf>
    <xf numFmtId="14" fontId="8" fillId="4" borderId="2" xfId="3" applyNumberFormat="1" applyFont="1" applyFill="1" applyBorder="1" applyAlignment="1">
      <alignment horizontal="left" vertical="top"/>
    </xf>
    <xf numFmtId="14" fontId="8" fillId="5" borderId="2" xfId="3" applyNumberFormat="1" applyFont="1" applyFill="1" applyBorder="1" applyAlignment="1">
      <alignment horizontal="left" vertical="top"/>
    </xf>
    <xf numFmtId="58" fontId="4" fillId="0" borderId="2" xfId="0" applyNumberFormat="1" applyFont="1" applyBorder="1" applyAlignment="1">
      <alignment horizontal="left" vertical="top" wrapText="1"/>
    </xf>
    <xf numFmtId="0" fontId="8" fillId="4" borderId="2" xfId="3" applyFont="1" applyFill="1" applyBorder="1" applyAlignment="1">
      <alignment horizontal="left" vertical="top"/>
    </xf>
    <xf numFmtId="14" fontId="8" fillId="0" borderId="2" xfId="3" applyNumberFormat="1" applyFont="1" applyBorder="1" applyAlignment="1">
      <alignment horizontal="left" vertical="top" wrapText="1"/>
    </xf>
    <xf numFmtId="14" fontId="8" fillId="4" borderId="2" xfId="3" applyNumberFormat="1" applyFont="1" applyFill="1" applyBorder="1" applyAlignment="1">
      <alignment horizontal="left" vertical="top" wrapText="1"/>
    </xf>
    <xf numFmtId="58" fontId="4" fillId="4" borderId="2" xfId="0" applyNumberFormat="1" applyFont="1" applyFill="1" applyBorder="1" applyAlignment="1">
      <alignment horizontal="left" vertical="top" wrapText="1"/>
    </xf>
    <xf numFmtId="0" fontId="4" fillId="4" borderId="2" xfId="3" applyFont="1" applyFill="1" applyBorder="1" applyAlignment="1">
      <alignment horizontal="left" vertical="top"/>
    </xf>
    <xf numFmtId="0" fontId="8" fillId="0" borderId="2" xfId="3" applyFont="1" applyBorder="1" applyAlignment="1">
      <alignment horizontal="left" vertical="top"/>
    </xf>
    <xf numFmtId="0" fontId="10" fillId="0" borderId="0" xfId="0" applyFont="1"/>
    <xf numFmtId="0" fontId="14" fillId="0" borderId="5" xfId="0" applyFont="1" applyBorder="1" applyAlignment="1">
      <alignment vertical="top"/>
    </xf>
    <xf numFmtId="0" fontId="14" fillId="0" borderId="3" xfId="0" applyFont="1" applyBorder="1" applyAlignment="1">
      <alignment vertical="top" wrapText="1"/>
    </xf>
    <xf numFmtId="0" fontId="14" fillId="0" borderId="3" xfId="0" applyFont="1" applyBorder="1" applyAlignment="1">
      <alignment vertical="top"/>
    </xf>
    <xf numFmtId="0" fontId="15" fillId="9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vertical="top"/>
    </xf>
    <xf numFmtId="0" fontId="15" fillId="9" borderId="0" xfId="0" applyFont="1" applyFill="1" applyAlignment="1">
      <alignment horizontal="center" vertical="center"/>
    </xf>
    <xf numFmtId="0" fontId="18" fillId="9" borderId="7" xfId="0" applyFont="1" applyFill="1" applyBorder="1" applyAlignment="1">
      <alignment horizontal="left" vertical="center"/>
    </xf>
    <xf numFmtId="0" fontId="18" fillId="9" borderId="7" xfId="0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vertical="center" wrapText="1"/>
    </xf>
    <xf numFmtId="0" fontId="13" fillId="8" borderId="9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9" fillId="6" borderId="2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/>
    </xf>
    <xf numFmtId="0" fontId="14" fillId="0" borderId="5" xfId="0" applyFont="1" applyBorder="1" applyAlignment="1">
      <alignment vertical="top" wrapText="1"/>
    </xf>
    <xf numFmtId="0" fontId="22" fillId="9" borderId="2" xfId="0" applyFont="1" applyFill="1" applyBorder="1" applyAlignment="1">
      <alignment vertical="top" textRotation="255" wrapText="1"/>
    </xf>
    <xf numFmtId="0" fontId="23" fillId="0" borderId="2" xfId="3" applyFont="1" applyBorder="1" applyAlignment="1">
      <alignment vertical="center" shrinkToFit="1"/>
    </xf>
    <xf numFmtId="0" fontId="8" fillId="0" borderId="2" xfId="3" applyFont="1" applyBorder="1" applyAlignment="1">
      <alignment vertical="center" wrapText="1"/>
    </xf>
    <xf numFmtId="0" fontId="8" fillId="0" borderId="2" xfId="3" applyFont="1" applyBorder="1" applyAlignment="1">
      <alignment vertical="center" wrapText="1" shrinkToFit="1"/>
    </xf>
    <xf numFmtId="0" fontId="8" fillId="0" borderId="29" xfId="3" applyFont="1" applyBorder="1" applyAlignment="1">
      <alignment vertical="center" wrapText="1" shrinkToFit="1"/>
    </xf>
    <xf numFmtId="0" fontId="4" fillId="0" borderId="29" xfId="0" applyFont="1" applyBorder="1" applyAlignment="1">
      <alignment vertical="center" wrapText="1"/>
    </xf>
    <xf numFmtId="0" fontId="4" fillId="12" borderId="2" xfId="0" applyFont="1" applyFill="1" applyBorder="1" applyAlignment="1">
      <alignment vertical="center" wrapText="1"/>
    </xf>
    <xf numFmtId="0" fontId="8" fillId="12" borderId="2" xfId="3" applyFont="1" applyFill="1" applyBorder="1" applyAlignment="1">
      <alignment vertical="center" wrapText="1" shrinkToFit="1"/>
    </xf>
    <xf numFmtId="0" fontId="24" fillId="9" borderId="2" xfId="0" applyFont="1" applyFill="1" applyBorder="1" applyAlignment="1">
      <alignment vertical="top" textRotation="255" wrapText="1"/>
    </xf>
    <xf numFmtId="0" fontId="8" fillId="0" borderId="30" xfId="3" applyFont="1" applyBorder="1" applyAlignment="1">
      <alignment vertical="center" wrapText="1" shrinkToFit="1"/>
    </xf>
    <xf numFmtId="0" fontId="8" fillId="0" borderId="1" xfId="3" applyFont="1" applyBorder="1" applyAlignment="1">
      <alignment vertical="center" wrapText="1" shrinkToFit="1"/>
    </xf>
    <xf numFmtId="0" fontId="23" fillId="0" borderId="30" xfId="3" applyFont="1" applyBorder="1" applyAlignment="1">
      <alignment vertical="center" shrinkToFit="1"/>
    </xf>
    <xf numFmtId="0" fontId="4" fillId="0" borderId="1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26" fillId="9" borderId="2" xfId="0" applyFont="1" applyFill="1" applyBorder="1" applyAlignment="1">
      <alignment vertical="top" textRotation="255" wrapText="1"/>
    </xf>
    <xf numFmtId="0" fontId="27" fillId="9" borderId="2" xfId="0" applyFont="1" applyFill="1" applyBorder="1" applyAlignment="1">
      <alignment vertical="top" textRotation="255" wrapText="1"/>
    </xf>
    <xf numFmtId="0" fontId="28" fillId="9" borderId="2" xfId="0" applyFont="1" applyFill="1" applyBorder="1" applyAlignment="1">
      <alignment vertical="top" textRotation="255" wrapText="1"/>
    </xf>
    <xf numFmtId="0" fontId="28" fillId="9" borderId="2" xfId="0" applyFont="1" applyFill="1" applyBorder="1" applyAlignment="1">
      <alignment horizontal="center" vertical="top" textRotation="255" wrapText="1"/>
    </xf>
    <xf numFmtId="0" fontId="4" fillId="13" borderId="20" xfId="0" applyFont="1" applyFill="1" applyBorder="1" applyAlignment="1">
      <alignment vertical="top" textRotation="255" wrapText="1"/>
    </xf>
    <xf numFmtId="0" fontId="4" fillId="13" borderId="2" xfId="0" applyFont="1" applyFill="1" applyBorder="1" applyAlignment="1">
      <alignment vertical="top" textRotation="255" wrapText="1"/>
    </xf>
    <xf numFmtId="0" fontId="4" fillId="0" borderId="2" xfId="0" applyFont="1" applyBorder="1" applyAlignment="1">
      <alignment vertical="top" textRotation="255" wrapText="1"/>
    </xf>
    <xf numFmtId="0" fontId="8" fillId="0" borderId="2" xfId="0" applyFont="1" applyBorder="1" applyAlignment="1">
      <alignment vertical="center" wrapText="1"/>
    </xf>
    <xf numFmtId="0" fontId="7" fillId="14" borderId="2" xfId="0" applyFont="1" applyFill="1" applyBorder="1" applyAlignment="1">
      <alignment vertical="center" wrapText="1"/>
    </xf>
    <xf numFmtId="0" fontId="7" fillId="1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vertical="center" wrapText="1"/>
    </xf>
    <xf numFmtId="0" fontId="23" fillId="0" borderId="21" xfId="3" applyFont="1" applyBorder="1" applyAlignment="1">
      <alignment horizontal="left" vertical="center" shrinkToFit="1"/>
    </xf>
    <xf numFmtId="0" fontId="8" fillId="0" borderId="22" xfId="3" applyFont="1" applyBorder="1" applyAlignment="1">
      <alignment horizontal="left" vertical="center" wrapText="1"/>
    </xf>
    <xf numFmtId="0" fontId="23" fillId="0" borderId="23" xfId="3" applyFont="1" applyBorder="1" applyAlignment="1">
      <alignment horizontal="left" vertical="center" wrapText="1"/>
    </xf>
    <xf numFmtId="0" fontId="23" fillId="0" borderId="24" xfId="3" applyFont="1" applyBorder="1" applyAlignment="1">
      <alignment horizontal="left" vertical="center" wrapText="1"/>
    </xf>
    <xf numFmtId="178" fontId="23" fillId="0" borderId="25" xfId="3" applyNumberFormat="1" applyFont="1" applyBorder="1" applyAlignment="1">
      <alignment horizontal="left" vertical="center" wrapText="1" shrinkToFit="1"/>
    </xf>
    <xf numFmtId="0" fontId="23" fillId="0" borderId="26" xfId="3" applyFont="1" applyBorder="1" applyAlignment="1">
      <alignment horizontal="left" vertical="center" shrinkToFit="1"/>
    </xf>
    <xf numFmtId="181" fontId="23" fillId="0" borderId="26" xfId="3" applyNumberFormat="1" applyFont="1" applyBorder="1" applyAlignment="1">
      <alignment horizontal="left" vertical="center" shrinkToFit="1"/>
    </xf>
    <xf numFmtId="182" fontId="23" fillId="0" borderId="26" xfId="3" applyNumberFormat="1" applyFont="1" applyBorder="1" applyAlignment="1">
      <alignment horizontal="left" vertical="center" shrinkToFit="1"/>
    </xf>
    <xf numFmtId="183" fontId="23" fillId="0" borderId="27" xfId="3" applyNumberFormat="1" applyFont="1" applyBorder="1" applyAlignment="1">
      <alignment horizontal="left" vertical="center" shrinkToFit="1"/>
    </xf>
    <xf numFmtId="0" fontId="4" fillId="13" borderId="20" xfId="0" applyFont="1" applyFill="1" applyBorder="1" applyAlignment="1">
      <alignment vertical="center" wrapText="1"/>
    </xf>
    <xf numFmtId="0" fontId="4" fillId="13" borderId="2" xfId="0" applyFont="1" applyFill="1" applyBorder="1" applyAlignment="1">
      <alignment vertical="center" wrapText="1"/>
    </xf>
    <xf numFmtId="0" fontId="6" fillId="14" borderId="2" xfId="0" applyFont="1" applyFill="1" applyBorder="1" applyAlignment="1">
      <alignment vertical="center" wrapText="1"/>
    </xf>
    <xf numFmtId="0" fontId="23" fillId="0" borderId="2" xfId="3" applyFont="1" applyBorder="1" applyAlignment="1">
      <alignment vertical="center" wrapText="1"/>
    </xf>
    <xf numFmtId="182" fontId="23" fillId="0" borderId="27" xfId="3" applyNumberFormat="1" applyFont="1" applyBorder="1" applyAlignment="1">
      <alignment horizontal="left" vertical="center" shrinkToFit="1"/>
    </xf>
    <xf numFmtId="0" fontId="23" fillId="0" borderId="26" xfId="3" applyFont="1" applyBorder="1" applyAlignment="1">
      <alignment horizontal="left" vertical="center" wrapText="1" shrinkToFit="1"/>
    </xf>
    <xf numFmtId="0" fontId="6" fillId="14" borderId="2" xfId="0" applyFont="1" applyFill="1" applyBorder="1" applyAlignment="1">
      <alignment horizontal="center" vertical="center" wrapText="1"/>
    </xf>
    <xf numFmtId="0" fontId="8" fillId="0" borderId="27" xfId="3" applyFont="1" applyBorder="1" applyAlignment="1">
      <alignment horizontal="right" vertical="center" wrapText="1" shrinkToFit="1"/>
    </xf>
    <xf numFmtId="0" fontId="23" fillId="0" borderId="2" xfId="3" applyFont="1" applyBorder="1" applyAlignment="1">
      <alignment horizontal="left" vertical="center" shrinkToFit="1"/>
    </xf>
    <xf numFmtId="0" fontId="8" fillId="0" borderId="2" xfId="3" applyFont="1" applyBorder="1" applyAlignment="1">
      <alignment horizontal="left" vertical="center" wrapText="1"/>
    </xf>
    <xf numFmtId="0" fontId="23" fillId="0" borderId="2" xfId="3" applyFont="1" applyBorder="1" applyAlignment="1">
      <alignment horizontal="left" vertical="center" wrapText="1"/>
    </xf>
    <xf numFmtId="178" fontId="23" fillId="0" borderId="2" xfId="3" applyNumberFormat="1" applyFont="1" applyBorder="1" applyAlignment="1">
      <alignment horizontal="left" vertical="center" wrapText="1" shrinkToFit="1"/>
    </xf>
    <xf numFmtId="0" fontId="23" fillId="0" borderId="28" xfId="3" applyFont="1" applyBorder="1" applyAlignment="1">
      <alignment horizontal="left" vertical="center" shrinkToFit="1"/>
    </xf>
    <xf numFmtId="181" fontId="23" fillId="0" borderId="2" xfId="3" applyNumberFormat="1" applyFont="1" applyBorder="1" applyAlignment="1">
      <alignment horizontal="left" vertical="center" shrinkToFit="1"/>
    </xf>
    <xf numFmtId="182" fontId="23" fillId="0" borderId="2" xfId="3" applyNumberFormat="1" applyFont="1" applyBorder="1" applyAlignment="1">
      <alignment horizontal="left" vertical="center" shrinkToFit="1"/>
    </xf>
    <xf numFmtId="0" fontId="4" fillId="0" borderId="28" xfId="0" applyFont="1" applyBorder="1" applyAlignment="1">
      <alignment vertical="center" wrapText="1"/>
    </xf>
    <xf numFmtId="0" fontId="8" fillId="0" borderId="27" xfId="3" applyFont="1" applyBorder="1" applyAlignment="1">
      <alignment vertical="center" wrapText="1" shrinkToFit="1"/>
    </xf>
    <xf numFmtId="0" fontId="8" fillId="0" borderId="4" xfId="3" applyFont="1" applyBorder="1" applyAlignment="1">
      <alignment vertical="center" wrapText="1" shrinkToFit="1"/>
    </xf>
    <xf numFmtId="0" fontId="8" fillId="0" borderId="31" xfId="3" applyFont="1" applyBorder="1" applyAlignment="1">
      <alignment vertical="center" wrapText="1" shrinkToFit="1"/>
    </xf>
    <xf numFmtId="0" fontId="8" fillId="0" borderId="29" xfId="3" applyFont="1" applyBorder="1" applyAlignment="1">
      <alignment vertical="center" wrapText="1"/>
    </xf>
    <xf numFmtId="0" fontId="23" fillId="0" borderId="27" xfId="3" applyFont="1" applyBorder="1" applyAlignment="1">
      <alignment vertical="center" shrinkToFit="1"/>
    </xf>
    <xf numFmtId="0" fontId="23" fillId="0" borderId="4" xfId="3" applyFont="1" applyBorder="1" applyAlignment="1">
      <alignment vertical="center" shrinkToFit="1"/>
    </xf>
    <xf numFmtId="0" fontId="23" fillId="0" borderId="29" xfId="3" applyFont="1" applyBorder="1" applyAlignment="1">
      <alignment vertical="center" wrapText="1"/>
    </xf>
    <xf numFmtId="0" fontId="23" fillId="0" borderId="1" xfId="3" applyFont="1" applyBorder="1" applyAlignment="1">
      <alignment vertical="center" shrinkToFit="1"/>
    </xf>
    <xf numFmtId="0" fontId="23" fillId="0" borderId="31" xfId="3" applyFont="1" applyBorder="1" applyAlignment="1">
      <alignment vertical="center" shrinkToFit="1"/>
    </xf>
    <xf numFmtId="181" fontId="23" fillId="0" borderId="26" xfId="3" applyNumberFormat="1" applyFont="1" applyBorder="1" applyAlignment="1">
      <alignment horizontal="left" vertical="center" wrapText="1" shrinkToFit="1"/>
    </xf>
    <xf numFmtId="182" fontId="23" fillId="0" borderId="26" xfId="3" applyNumberFormat="1" applyFont="1" applyBorder="1" applyAlignment="1">
      <alignment horizontal="left" vertical="center" wrapText="1" shrinkToFit="1"/>
    </xf>
    <xf numFmtId="182" fontId="23" fillId="0" borderId="2" xfId="3" applyNumberFormat="1" applyFont="1" applyBorder="1" applyAlignment="1">
      <alignment horizontal="left" vertical="center" wrapText="1" shrinkToFit="1"/>
    </xf>
    <xf numFmtId="0" fontId="8" fillId="15" borderId="2" xfId="3" applyFont="1" applyFill="1" applyBorder="1" applyAlignment="1">
      <alignment vertical="center" wrapText="1" shrinkToFit="1"/>
    </xf>
    <xf numFmtId="0" fontId="8" fillId="0" borderId="21" xfId="3" applyFont="1" applyBorder="1" applyAlignment="1">
      <alignment horizontal="left" vertical="center" wrapText="1" shrinkToFit="1"/>
    </xf>
    <xf numFmtId="0" fontId="8" fillId="0" borderId="23" xfId="3" applyFont="1" applyBorder="1" applyAlignment="1">
      <alignment horizontal="left" vertical="center" wrapText="1"/>
    </xf>
    <xf numFmtId="0" fontId="8" fillId="0" borderId="24" xfId="3" applyFont="1" applyBorder="1" applyAlignment="1">
      <alignment horizontal="left" vertical="center" wrapText="1"/>
    </xf>
    <xf numFmtId="178" fontId="8" fillId="0" borderId="25" xfId="3" applyNumberFormat="1" applyFont="1" applyBorder="1" applyAlignment="1">
      <alignment horizontal="left" vertical="center" wrapText="1" shrinkToFit="1"/>
    </xf>
    <xf numFmtId="0" fontId="8" fillId="0" borderId="26" xfId="3" applyFont="1" applyBorder="1" applyAlignment="1">
      <alignment horizontal="left" vertical="center" wrapText="1" shrinkToFit="1"/>
    </xf>
    <xf numFmtId="0" fontId="8" fillId="0" borderId="26" xfId="3" applyFont="1" applyBorder="1" applyAlignment="1">
      <alignment horizontal="right" vertical="center" wrapText="1" shrinkToFit="1"/>
    </xf>
    <xf numFmtId="181" fontId="8" fillId="0" borderId="26" xfId="3" applyNumberFormat="1" applyFont="1" applyBorder="1" applyAlignment="1">
      <alignment horizontal="left" vertical="center" wrapText="1" shrinkToFit="1"/>
    </xf>
    <xf numFmtId="182" fontId="8" fillId="0" borderId="26" xfId="3" applyNumberFormat="1" applyFont="1" applyBorder="1" applyAlignment="1">
      <alignment horizontal="left" vertical="center" wrapText="1" shrinkToFit="1"/>
    </xf>
    <xf numFmtId="0" fontId="30" fillId="0" borderId="21" xfId="3" applyFont="1" applyBorder="1" applyAlignment="1">
      <alignment horizontal="left" vertical="center" shrinkToFit="1"/>
    </xf>
    <xf numFmtId="0" fontId="9" fillId="0" borderId="22" xfId="3" applyFont="1" applyBorder="1" applyAlignment="1">
      <alignment horizontal="left" vertical="center" wrapText="1"/>
    </xf>
    <xf numFmtId="0" fontId="30" fillId="0" borderId="23" xfId="3" applyFont="1" applyBorder="1" applyAlignment="1">
      <alignment horizontal="left" vertical="center" wrapText="1"/>
    </xf>
    <xf numFmtId="0" fontId="30" fillId="0" borderId="24" xfId="3" applyFont="1" applyBorder="1" applyAlignment="1">
      <alignment horizontal="left" vertical="center" wrapText="1"/>
    </xf>
    <xf numFmtId="178" fontId="30" fillId="0" borderId="25" xfId="3" applyNumberFormat="1" applyFont="1" applyBorder="1" applyAlignment="1">
      <alignment horizontal="left" vertical="center" wrapText="1" shrinkToFit="1"/>
    </xf>
    <xf numFmtId="0" fontId="30" fillId="0" borderId="26" xfId="3" applyFont="1" applyBorder="1" applyAlignment="1">
      <alignment horizontal="left" vertical="center" shrinkToFit="1"/>
    </xf>
    <xf numFmtId="181" fontId="30" fillId="0" borderId="26" xfId="3" applyNumberFormat="1" applyFont="1" applyBorder="1" applyAlignment="1">
      <alignment horizontal="left" vertical="center" shrinkToFit="1"/>
    </xf>
    <xf numFmtId="182" fontId="30" fillId="0" borderId="26" xfId="3" applyNumberFormat="1" applyFont="1" applyBorder="1" applyAlignment="1">
      <alignment horizontal="left" vertical="center" shrinkToFit="1"/>
    </xf>
    <xf numFmtId="178" fontId="23" fillId="0" borderId="2" xfId="3" applyNumberFormat="1" applyFont="1" applyBorder="1" applyAlignment="1">
      <alignment horizontal="left" vertical="center" shrinkToFit="1"/>
    </xf>
    <xf numFmtId="184" fontId="23" fillId="0" borderId="2" xfId="3" applyNumberFormat="1" applyFont="1" applyBorder="1" applyAlignment="1">
      <alignment horizontal="left" vertical="center" shrinkToFit="1"/>
    </xf>
    <xf numFmtId="0" fontId="23" fillId="0" borderId="2" xfId="3" applyFont="1" applyBorder="1" applyAlignment="1">
      <alignment vertical="center" wrapText="1" shrinkToFit="1"/>
    </xf>
    <xf numFmtId="185" fontId="23" fillId="0" borderId="2" xfId="3" applyNumberFormat="1" applyFont="1" applyBorder="1" applyAlignment="1">
      <alignment horizontal="left" vertical="center" shrinkToFit="1"/>
    </xf>
    <xf numFmtId="178" fontId="23" fillId="12" borderId="2" xfId="3" applyNumberFormat="1" applyFont="1" applyFill="1" applyBorder="1" applyAlignment="1">
      <alignment horizontal="left" vertical="center" wrapText="1" shrinkToFit="1"/>
    </xf>
    <xf numFmtId="182" fontId="23" fillId="0" borderId="28" xfId="3" applyNumberFormat="1" applyFont="1" applyBorder="1" applyAlignment="1">
      <alignment horizontal="left" vertical="center" shrinkToFit="1"/>
    </xf>
    <xf numFmtId="0" fontId="23" fillId="0" borderId="26" xfId="3" applyFont="1" applyBorder="1" applyAlignment="1">
      <alignment horizontal="left" vertical="center" wrapText="1"/>
    </xf>
    <xf numFmtId="0" fontId="23" fillId="0" borderId="32" xfId="3" applyFont="1" applyBorder="1" applyAlignment="1">
      <alignment horizontal="left" vertical="center" wrapText="1"/>
    </xf>
    <xf numFmtId="0" fontId="23" fillId="0" borderId="23" xfId="3" applyFont="1" applyBorder="1" applyAlignment="1">
      <alignment horizontal="left" vertical="center" shrinkToFit="1"/>
    </xf>
    <xf numFmtId="0" fontId="4" fillId="5" borderId="27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23" fillId="0" borderId="33" xfId="3" applyFont="1" applyBorder="1" applyAlignment="1">
      <alignment horizontal="left" vertical="center" shrinkToFit="1"/>
    </xf>
    <xf numFmtId="0" fontId="8" fillId="12" borderId="2" xfId="3" applyFont="1" applyFill="1" applyBorder="1" applyAlignment="1">
      <alignment vertical="center" wrapText="1"/>
    </xf>
    <xf numFmtId="0" fontId="8" fillId="0" borderId="33" xfId="3" applyFont="1" applyBorder="1" applyAlignment="1">
      <alignment horizontal="left" vertical="center" wrapText="1"/>
    </xf>
    <xf numFmtId="0" fontId="23" fillId="0" borderId="34" xfId="3" applyFont="1" applyBorder="1" applyAlignment="1">
      <alignment horizontal="left" vertical="center" wrapText="1"/>
    </xf>
    <xf numFmtId="186" fontId="23" fillId="0" borderId="2" xfId="3" applyNumberFormat="1" applyFont="1" applyBorder="1" applyAlignment="1">
      <alignment horizontal="left" vertical="center" wrapText="1" shrinkToFit="1"/>
    </xf>
    <xf numFmtId="182" fontId="23" fillId="0" borderId="27" xfId="3" applyNumberFormat="1" applyFont="1" applyBorder="1" applyAlignment="1">
      <alignment horizontal="left" vertical="center" wrapText="1" shrinkToFit="1"/>
    </xf>
    <xf numFmtId="0" fontId="4" fillId="13" borderId="0" xfId="0" applyFont="1" applyFill="1" applyAlignment="1">
      <alignment vertical="center" wrapText="1"/>
    </xf>
    <xf numFmtId="0" fontId="22" fillId="0" borderId="0" xfId="0" applyFont="1" applyAlignment="1">
      <alignment vertical="center" wrapText="1"/>
    </xf>
    <xf numFmtId="0" fontId="6" fillId="14" borderId="0" xfId="0" applyFont="1" applyFill="1" applyAlignment="1">
      <alignment vertical="center" wrapText="1"/>
    </xf>
    <xf numFmtId="0" fontId="6" fillId="14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vertical="center" wrapText="1"/>
    </xf>
    <xf numFmtId="49" fontId="12" fillId="0" borderId="2" xfId="0" applyNumberFormat="1" applyFont="1" applyBorder="1" applyAlignment="1">
      <alignment vertical="center" wrapText="1"/>
    </xf>
    <xf numFmtId="49" fontId="25" fillId="0" borderId="2" xfId="3" applyNumberFormat="1" applyFont="1" applyBorder="1" applyAlignment="1">
      <alignment vertical="center" shrinkToFit="1"/>
    </xf>
    <xf numFmtId="49" fontId="25" fillId="0" borderId="2" xfId="3" applyNumberFormat="1" applyFont="1" applyBorder="1" applyAlignment="1">
      <alignment vertical="center" wrapText="1"/>
    </xf>
    <xf numFmtId="49" fontId="25" fillId="0" borderId="2" xfId="3" applyNumberFormat="1" applyFont="1" applyBorder="1" applyAlignment="1">
      <alignment vertical="center" wrapText="1" shrinkToFit="1"/>
    </xf>
    <xf numFmtId="49" fontId="25" fillId="0" borderId="29" xfId="3" applyNumberFormat="1" applyFont="1" applyBorder="1" applyAlignment="1">
      <alignment vertical="center" wrapText="1" shrinkToFit="1"/>
    </xf>
    <xf numFmtId="49" fontId="25" fillId="0" borderId="30" xfId="3" applyNumberFormat="1" applyFont="1" applyBorder="1" applyAlignment="1">
      <alignment vertical="center" wrapText="1" shrinkToFit="1"/>
    </xf>
    <xf numFmtId="49" fontId="25" fillId="0" borderId="1" xfId="3" applyNumberFormat="1" applyFont="1" applyBorder="1" applyAlignment="1">
      <alignment vertical="center" wrapText="1" shrinkToFit="1"/>
    </xf>
    <xf numFmtId="49" fontId="25" fillId="0" borderId="29" xfId="3" applyNumberFormat="1" applyFont="1" applyBorder="1" applyAlignment="1">
      <alignment vertical="center" shrinkToFit="1"/>
    </xf>
    <xf numFmtId="49" fontId="25" fillId="0" borderId="30" xfId="3" applyNumberFormat="1" applyFont="1" applyBorder="1" applyAlignment="1">
      <alignment vertical="center" shrinkToFit="1"/>
    </xf>
    <xf numFmtId="49" fontId="12" fillId="0" borderId="1" xfId="0" applyNumberFormat="1" applyFont="1" applyBorder="1" applyAlignment="1">
      <alignment vertical="center" wrapText="1"/>
    </xf>
    <xf numFmtId="49" fontId="12" fillId="0" borderId="29" xfId="0" applyNumberFormat="1" applyFont="1" applyBorder="1" applyAlignment="1">
      <alignment vertical="center" wrapText="1"/>
    </xf>
    <xf numFmtId="49" fontId="12" fillId="0" borderId="30" xfId="0" applyNumberFormat="1" applyFont="1" applyBorder="1" applyAlignment="1">
      <alignment vertical="center" wrapText="1"/>
    </xf>
    <xf numFmtId="49" fontId="12" fillId="12" borderId="2" xfId="0" applyNumberFormat="1" applyFont="1" applyFill="1" applyBorder="1" applyAlignment="1">
      <alignment vertical="center" wrapText="1"/>
    </xf>
    <xf numFmtId="49" fontId="25" fillId="12" borderId="2" xfId="3" applyNumberFormat="1" applyFont="1" applyFill="1" applyBorder="1" applyAlignment="1">
      <alignment vertical="center" wrapText="1" shrinkToFit="1"/>
    </xf>
    <xf numFmtId="0" fontId="13" fillId="9" borderId="30" xfId="0" applyFont="1" applyFill="1" applyBorder="1" applyAlignment="1">
      <alignment vertical="center" wrapText="1"/>
    </xf>
    <xf numFmtId="0" fontId="6" fillId="9" borderId="39" xfId="0" applyFont="1" applyFill="1" applyBorder="1" applyAlignment="1">
      <alignment horizontal="left" vertical="top" wrapText="1"/>
    </xf>
    <xf numFmtId="0" fontId="4" fillId="9" borderId="17" xfId="0" applyFont="1" applyFill="1" applyBorder="1" applyAlignment="1">
      <alignment vertical="top"/>
    </xf>
    <xf numFmtId="0" fontId="17" fillId="9" borderId="38" xfId="0" applyFont="1" applyFill="1" applyBorder="1" applyAlignment="1">
      <alignment vertical="center"/>
    </xf>
    <xf numFmtId="0" fontId="12" fillId="6" borderId="2" xfId="0" applyFont="1" applyFill="1" applyBorder="1" applyAlignment="1">
      <alignment horizontal="left" vertical="top" wrapText="1"/>
    </xf>
    <xf numFmtId="0" fontId="25" fillId="6" borderId="2" xfId="3" applyFont="1" applyFill="1" applyBorder="1" applyAlignment="1">
      <alignment horizontal="left" vertical="top" wrapText="1" shrinkToFit="1"/>
    </xf>
    <xf numFmtId="0" fontId="25" fillId="6" borderId="2" xfId="3" applyFont="1" applyFill="1" applyBorder="1" applyAlignment="1">
      <alignment vertical="top" wrapText="1" shrinkToFit="1"/>
    </xf>
    <xf numFmtId="0" fontId="12" fillId="0" borderId="0" xfId="0" applyFont="1" applyAlignment="1">
      <alignment vertical="top"/>
    </xf>
    <xf numFmtId="0" fontId="4" fillId="9" borderId="0" xfId="0" applyFont="1" applyFill="1" applyAlignment="1">
      <alignment horizontal="left" vertical="center"/>
    </xf>
    <xf numFmtId="0" fontId="4" fillId="9" borderId="8" xfId="0" applyFont="1" applyFill="1" applyBorder="1" applyAlignment="1">
      <alignment vertical="top"/>
    </xf>
    <xf numFmtId="0" fontId="17" fillId="9" borderId="3" xfId="0" applyFont="1" applyFill="1" applyBorder="1" applyAlignment="1">
      <alignment horizontal="centerContinuous" vertical="center" wrapText="1"/>
    </xf>
    <xf numFmtId="0" fontId="31" fillId="9" borderId="4" xfId="0" applyFont="1" applyFill="1" applyBorder="1" applyAlignment="1">
      <alignment horizontal="centerContinuous"/>
    </xf>
    <xf numFmtId="0" fontId="17" fillId="9" borderId="11" xfId="0" applyFont="1" applyFill="1" applyBorder="1" applyAlignment="1">
      <alignment vertical="center"/>
    </xf>
    <xf numFmtId="0" fontId="17" fillId="9" borderId="12" xfId="0" applyFont="1" applyFill="1" applyBorder="1" applyAlignment="1">
      <alignment vertical="center"/>
    </xf>
    <xf numFmtId="0" fontId="32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 textRotation="255" wrapText="1"/>
    </xf>
    <xf numFmtId="0" fontId="4" fillId="0" borderId="0" xfId="0" applyFont="1" applyAlignment="1">
      <alignment vertical="top" wrapText="1"/>
    </xf>
    <xf numFmtId="0" fontId="8" fillId="0" borderId="0" xfId="3" applyFont="1" applyAlignment="1">
      <alignment vertical="center" wrapText="1" shrinkToFit="1"/>
    </xf>
    <xf numFmtId="0" fontId="23" fillId="0" borderId="0" xfId="3" applyFont="1" applyAlignment="1">
      <alignment vertical="center" shrinkToFit="1"/>
    </xf>
    <xf numFmtId="0" fontId="23" fillId="0" borderId="0" xfId="3" applyFont="1" applyAlignment="1">
      <alignment vertical="center" wrapText="1" shrinkToFit="1"/>
    </xf>
    <xf numFmtId="0" fontId="4" fillId="12" borderId="0" xfId="0" applyFont="1" applyFill="1" applyAlignment="1">
      <alignment vertical="center" wrapText="1"/>
    </xf>
    <xf numFmtId="0" fontId="8" fillId="12" borderId="0" xfId="3" applyFont="1" applyFill="1" applyAlignment="1">
      <alignment vertical="center" wrapText="1" shrinkToFi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21" fillId="0" borderId="13" xfId="0" applyFont="1" applyBorder="1" applyAlignment="1">
      <alignment vertical="top" wrapText="1"/>
    </xf>
    <xf numFmtId="0" fontId="35" fillId="0" borderId="0" xfId="0" applyFont="1" applyAlignment="1">
      <alignment vertical="center"/>
    </xf>
    <xf numFmtId="179" fontId="35" fillId="0" borderId="0" xfId="0" applyNumberFormat="1" applyFont="1" applyAlignment="1">
      <alignment horizontal="left" vertical="top"/>
    </xf>
    <xf numFmtId="0" fontId="21" fillId="0" borderId="15" xfId="0" applyFont="1" applyBorder="1" applyAlignment="1">
      <alignment vertical="top" wrapText="1"/>
    </xf>
    <xf numFmtId="0" fontId="3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14" fontId="25" fillId="0" borderId="2" xfId="3" applyNumberFormat="1" applyFont="1" applyBorder="1" applyAlignment="1">
      <alignment horizontal="left" vertical="center"/>
    </xf>
    <xf numFmtId="0" fontId="25" fillId="0" borderId="2" xfId="3" applyFont="1" applyBorder="1" applyAlignment="1">
      <alignment horizontal="left" vertical="center"/>
    </xf>
    <xf numFmtId="178" fontId="25" fillId="5" borderId="2" xfId="2" applyNumberFormat="1" applyFont="1" applyFill="1" applyBorder="1" applyAlignment="1">
      <alignment horizontal="right" vertical="center"/>
    </xf>
    <xf numFmtId="178" fontId="25" fillId="0" borderId="2" xfId="2" applyNumberFormat="1" applyFont="1" applyFill="1" applyBorder="1" applyAlignment="1">
      <alignment horizontal="right" vertical="center"/>
    </xf>
    <xf numFmtId="0" fontId="25" fillId="5" borderId="2" xfId="3" applyFont="1" applyFill="1" applyBorder="1" applyAlignment="1">
      <alignment horizontal="left" vertical="center"/>
    </xf>
    <xf numFmtId="178" fontId="25" fillId="5" borderId="2" xfId="2" applyNumberFormat="1" applyFont="1" applyFill="1" applyBorder="1" applyAlignment="1">
      <alignment horizontal="right" vertical="center" shrinkToFit="1"/>
    </xf>
    <xf numFmtId="176" fontId="25" fillId="5" borderId="2" xfId="2" applyNumberFormat="1" applyFont="1" applyFill="1" applyBorder="1" applyAlignment="1">
      <alignment horizontal="right" vertical="center" shrinkToFit="1"/>
    </xf>
    <xf numFmtId="0" fontId="12" fillId="0" borderId="4" xfId="0" applyFont="1" applyBorder="1" applyAlignment="1" applyProtection="1">
      <alignment horizontal="left" vertical="top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left" vertical="top" wrapText="1"/>
      <protection locked="0"/>
    </xf>
    <xf numFmtId="0" fontId="13" fillId="0" borderId="16" xfId="0" applyFont="1" applyBorder="1" applyAlignment="1" applyProtection="1">
      <alignment horizontal="left" vertical="top" wrapText="1"/>
      <protection locked="0"/>
    </xf>
    <xf numFmtId="0" fontId="34" fillId="10" borderId="0" xfId="0" applyFont="1" applyFill="1" applyAlignment="1">
      <alignment vertical="center"/>
    </xf>
    <xf numFmtId="0" fontId="4" fillId="10" borderId="0" xfId="0" applyFont="1" applyFill="1" applyAlignment="1">
      <alignment vertical="center" wrapText="1"/>
    </xf>
    <xf numFmtId="0" fontId="8" fillId="10" borderId="0" xfId="3" applyFont="1" applyFill="1" applyAlignment="1">
      <alignment vertical="center" wrapText="1" shrinkToFit="1"/>
    </xf>
    <xf numFmtId="0" fontId="4" fillId="10" borderId="2" xfId="0" applyFont="1" applyFill="1" applyBorder="1" applyAlignment="1">
      <alignment vertical="center" wrapText="1"/>
    </xf>
    <xf numFmtId="0" fontId="8" fillId="10" borderId="2" xfId="3" applyFont="1" applyFill="1" applyBorder="1" applyAlignment="1">
      <alignment vertical="center" wrapText="1" shrinkToFit="1"/>
    </xf>
    <xf numFmtId="0" fontId="13" fillId="10" borderId="0" xfId="0" applyFont="1" applyFill="1" applyAlignment="1">
      <alignment horizontal="left" vertical="center" indent="1"/>
    </xf>
    <xf numFmtId="0" fontId="29" fillId="0" borderId="2" xfId="3" applyFont="1" applyBorder="1" applyAlignment="1" applyProtection="1">
      <alignment horizontal="left" vertical="top" wrapText="1"/>
      <protection locked="0"/>
    </xf>
    <xf numFmtId="177" fontId="29" fillId="0" borderId="2" xfId="1" applyNumberFormat="1" applyFont="1" applyFill="1" applyBorder="1" applyAlignment="1" applyProtection="1">
      <alignment horizontal="right" vertical="top"/>
      <protection locked="0"/>
    </xf>
    <xf numFmtId="187" fontId="14" fillId="0" borderId="2" xfId="0" applyNumberFormat="1" applyFont="1" applyBorder="1" applyAlignment="1" applyProtection="1">
      <alignment vertical="top"/>
      <protection locked="0"/>
    </xf>
    <xf numFmtId="0" fontId="14" fillId="0" borderId="2" xfId="0" applyFont="1" applyBorder="1" applyAlignment="1" applyProtection="1">
      <alignment vertical="center" wrapText="1"/>
      <protection locked="0"/>
    </xf>
    <xf numFmtId="0" fontId="14" fillId="0" borderId="2" xfId="0" applyFont="1" applyBorder="1" applyAlignment="1" applyProtection="1">
      <alignment vertical="top" wrapText="1"/>
      <protection locked="0"/>
    </xf>
    <xf numFmtId="14" fontId="29" fillId="0" borderId="2" xfId="3" applyNumberFormat="1" applyFont="1" applyBorder="1" applyAlignment="1" applyProtection="1">
      <alignment horizontal="left" vertical="top"/>
      <protection locked="0"/>
    </xf>
    <xf numFmtId="188" fontId="29" fillId="0" borderId="2" xfId="1" applyNumberFormat="1" applyFont="1" applyFill="1" applyBorder="1" applyAlignment="1" applyProtection="1">
      <alignment horizontal="right" vertical="top"/>
      <protection locked="0"/>
    </xf>
    <xf numFmtId="0" fontId="14" fillId="6" borderId="2" xfId="0" applyFont="1" applyFill="1" applyBorder="1" applyAlignment="1">
      <alignment vertical="top" wrapText="1"/>
    </xf>
    <xf numFmtId="0" fontId="29" fillId="6" borderId="2" xfId="3" applyFont="1" applyFill="1" applyBorder="1" applyAlignment="1">
      <alignment horizontal="left" vertical="top" wrapText="1" shrinkToFit="1"/>
    </xf>
    <xf numFmtId="0" fontId="29" fillId="6" borderId="2" xfId="3" applyFont="1" applyFill="1" applyBorder="1" applyAlignment="1">
      <alignment vertical="top" wrapText="1" shrinkToFit="1"/>
    </xf>
    <xf numFmtId="0" fontId="14" fillId="6" borderId="2" xfId="0" applyFont="1" applyFill="1" applyBorder="1" applyAlignment="1">
      <alignment horizontal="left" vertical="top" wrapText="1"/>
    </xf>
    <xf numFmtId="0" fontId="29" fillId="6" borderId="2" xfId="3" applyFont="1" applyFill="1" applyBorder="1" applyAlignment="1">
      <alignment horizontal="centerContinuous" vertical="top" wrapText="1" shrinkToFit="1"/>
    </xf>
    <xf numFmtId="0" fontId="14" fillId="6" borderId="2" xfId="0" applyFont="1" applyFill="1" applyBorder="1" applyAlignment="1">
      <alignment horizontal="centerContinuous" vertical="top" wrapText="1"/>
    </xf>
    <xf numFmtId="0" fontId="14" fillId="6" borderId="2" xfId="0" applyFont="1" applyFill="1" applyBorder="1" applyAlignment="1">
      <alignment horizontal="centerContinuous" vertical="center" wrapText="1"/>
    </xf>
    <xf numFmtId="14" fontId="29" fillId="0" borderId="0" xfId="3" applyNumberFormat="1" applyFont="1" applyAlignment="1" applyProtection="1">
      <alignment horizontal="left" vertical="top"/>
      <protection locked="0"/>
    </xf>
    <xf numFmtId="0" fontId="29" fillId="0" borderId="0" xfId="3" applyFont="1" applyAlignment="1" applyProtection="1">
      <alignment horizontal="left" vertical="top" wrapText="1"/>
      <protection locked="0"/>
    </xf>
    <xf numFmtId="177" fontId="29" fillId="0" borderId="0" xfId="1" applyNumberFormat="1" applyFont="1" applyFill="1" applyBorder="1" applyAlignment="1" applyProtection="1">
      <alignment horizontal="right" vertical="top"/>
      <protection locked="0"/>
    </xf>
    <xf numFmtId="180" fontId="29" fillId="0" borderId="0" xfId="1" applyNumberFormat="1" applyFont="1" applyFill="1" applyBorder="1" applyAlignment="1" applyProtection="1">
      <alignment horizontal="right" vertical="top"/>
      <protection locked="0"/>
    </xf>
    <xf numFmtId="188" fontId="29" fillId="0" borderId="0" xfId="1" applyNumberFormat="1" applyFont="1" applyFill="1" applyBorder="1" applyAlignment="1" applyProtection="1">
      <alignment horizontal="right" vertical="top"/>
      <protection locked="0"/>
    </xf>
    <xf numFmtId="187" fontId="14" fillId="0" borderId="0" xfId="0" applyNumberFormat="1" applyFont="1" applyAlignment="1" applyProtection="1">
      <alignment vertical="top"/>
      <protection locked="0"/>
    </xf>
    <xf numFmtId="0" fontId="14" fillId="0" borderId="0" xfId="0" applyFont="1" applyAlignment="1" applyProtection="1">
      <alignment vertical="top" wrapText="1"/>
      <protection locked="0"/>
    </xf>
    <xf numFmtId="0" fontId="12" fillId="10" borderId="0" xfId="0" applyFont="1" applyFill="1" applyAlignment="1">
      <alignment horizontal="left" vertical="top"/>
    </xf>
    <xf numFmtId="0" fontId="4" fillId="10" borderId="0" xfId="0" applyFont="1" applyFill="1" applyAlignment="1">
      <alignment horizontal="left" vertical="top"/>
    </xf>
    <xf numFmtId="0" fontId="4" fillId="10" borderId="0" xfId="0" applyFont="1" applyFill="1" applyAlignment="1">
      <alignment horizontal="left" vertical="top" wrapText="1"/>
    </xf>
    <xf numFmtId="0" fontId="4" fillId="10" borderId="0" xfId="0" applyFont="1" applyFill="1" applyAlignment="1">
      <alignment vertical="top"/>
    </xf>
    <xf numFmtId="0" fontId="4" fillId="10" borderId="0" xfId="0" applyFont="1" applyFill="1"/>
    <xf numFmtId="0" fontId="21" fillId="10" borderId="18" xfId="0" applyFont="1" applyFill="1" applyBorder="1" applyAlignment="1">
      <alignment vertical="top" wrapText="1"/>
    </xf>
    <xf numFmtId="0" fontId="21" fillId="10" borderId="19" xfId="0" applyFont="1" applyFill="1" applyBorder="1" applyAlignment="1">
      <alignment vertical="top" wrapText="1"/>
    </xf>
    <xf numFmtId="0" fontId="21" fillId="10" borderId="10" xfId="0" applyFont="1" applyFill="1" applyBorder="1" applyAlignment="1">
      <alignment vertical="top" wrapText="1"/>
    </xf>
    <xf numFmtId="0" fontId="21" fillId="11" borderId="19" xfId="0" applyFont="1" applyFill="1" applyBorder="1" applyAlignment="1">
      <alignment vertical="top" wrapText="1"/>
    </xf>
    <xf numFmtId="0" fontId="21" fillId="11" borderId="10" xfId="0" applyFont="1" applyFill="1" applyBorder="1" applyAlignment="1">
      <alignment vertical="top" wrapText="1"/>
    </xf>
    <xf numFmtId="0" fontId="12" fillId="10" borderId="35" xfId="0" applyFont="1" applyFill="1" applyBorder="1" applyAlignment="1" applyProtection="1">
      <alignment horizontal="left" vertical="top"/>
      <protection locked="0"/>
    </xf>
    <xf numFmtId="0" fontId="12" fillId="10" borderId="36" xfId="0" applyFont="1" applyFill="1" applyBorder="1" applyAlignment="1" applyProtection="1">
      <alignment horizontal="left" vertical="top"/>
      <protection locked="0"/>
    </xf>
    <xf numFmtId="0" fontId="12" fillId="10" borderId="37" xfId="0" applyFont="1" applyFill="1" applyBorder="1" applyAlignment="1" applyProtection="1">
      <alignment horizontal="left" vertical="top" wrapText="1"/>
      <protection locked="0"/>
    </xf>
    <xf numFmtId="0" fontId="12" fillId="11" borderId="36" xfId="0" applyFont="1" applyFill="1" applyBorder="1" applyAlignment="1" applyProtection="1">
      <alignment horizontal="left" vertical="top"/>
      <protection locked="0"/>
    </xf>
    <xf numFmtId="0" fontId="12" fillId="11" borderId="37" xfId="0" applyFont="1" applyFill="1" applyBorder="1" applyAlignment="1" applyProtection="1">
      <alignment horizontal="left" vertical="top" wrapText="1"/>
      <protection locked="0"/>
    </xf>
    <xf numFmtId="189" fontId="29" fillId="0" borderId="2" xfId="1" applyNumberFormat="1" applyFont="1" applyFill="1" applyBorder="1" applyAlignment="1" applyProtection="1">
      <alignment horizontal="right" vertical="top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2" fillId="0" borderId="2" xfId="0" applyFont="1" applyBorder="1" applyAlignment="1" applyProtection="1">
      <alignment vertical="top" wrapText="1"/>
      <protection locked="0"/>
    </xf>
    <xf numFmtId="0" fontId="12" fillId="5" borderId="2" xfId="0" applyFont="1" applyFill="1" applyBorder="1" applyAlignment="1" applyProtection="1">
      <alignment vertical="top" wrapText="1"/>
      <protection locked="0"/>
    </xf>
    <xf numFmtId="0" fontId="11" fillId="9" borderId="7" xfId="0" applyFont="1" applyFill="1" applyBorder="1" applyAlignment="1">
      <alignment horizontal="left"/>
    </xf>
  </cellXfs>
  <cellStyles count="4">
    <cellStyle name="桁区切り" xfId="1" builtinId="6"/>
    <cellStyle name="通貨" xfId="2" builtinId="7"/>
    <cellStyle name="標準" xfId="0" builtinId="0"/>
    <cellStyle name="標準_別紙２" xfId="3" xr:uid="{7567D9C6-A4FC-4385-AA5F-198D74DA653F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2CC"/>
        </patternFill>
      </fill>
    </dxf>
    <dxf>
      <fill>
        <patternFill>
          <bgColor theme="7" tint="0.79998168889431442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2CC"/>
        </patternFill>
      </fill>
    </dxf>
    <dxf>
      <fill>
        <patternFill>
          <bgColor theme="7" tint="0.79998168889431442"/>
        </patternFill>
      </fill>
    </dxf>
    <dxf>
      <fill>
        <patternFill>
          <bgColor rgb="FFFFF2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2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1593348</xdr:colOff>
      <xdr:row>17</xdr:row>
      <xdr:rowOff>232912</xdr:rowOff>
    </xdr:from>
    <xdr:ext cx="5267187" cy="313646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53F1DFE-8DDE-4943-8069-A9B9F913448D}"/>
            </a:ext>
          </a:extLst>
        </xdr:cNvPr>
        <xdr:cNvSpPr txBox="1"/>
      </xdr:nvSpPr>
      <xdr:spPr>
        <a:xfrm>
          <a:off x="11386867" y="10990559"/>
          <a:ext cx="5267187" cy="3136463"/>
        </a:xfrm>
        <a:prstGeom prst="rect">
          <a:avLst/>
        </a:prstGeom>
        <a:solidFill>
          <a:schemeClr val="bg2"/>
        </a:solidFill>
        <a:ln w="25400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（ご注意）</a:t>
          </a:r>
        </a:p>
        <a:p>
          <a:r>
            <a:rPr kumimoji="1" lang="en-US" altLang="ja-JP" sz="14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4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本年度の調査回答結果は、当協会ホームページにて電子データによる公開となります。調査報告書の冊子は作成致しません。</a:t>
          </a:r>
        </a:p>
        <a:p>
          <a:endParaRPr kumimoji="1" lang="ja-JP" altLang="en-US" sz="14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4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4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記述回答につきましても、都道府県市名が分かるように、回答内容を報告書に掲載いたします。</a:t>
          </a:r>
        </a:p>
        <a:p>
          <a:endParaRPr kumimoji="1" lang="ja-JP" altLang="en-US" sz="14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4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4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ご回答いただいた内容につきまして、後日お問い合わせをする場合がございます。その際、ご都合のよい連絡先をご記入下さい。</a:t>
          </a:r>
        </a:p>
        <a:p>
          <a:endParaRPr kumimoji="1" lang="ja-JP" altLang="en-US" sz="14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ja-JP" altLang="en-US" sz="14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86265</xdr:colOff>
      <xdr:row>11</xdr:row>
      <xdr:rowOff>129397</xdr:rowOff>
    </xdr:from>
    <xdr:to>
      <xdr:col>10</xdr:col>
      <xdr:colOff>3053751</xdr:colOff>
      <xdr:row>24</xdr:row>
      <xdr:rowOff>138021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C21FE4CE-10CB-7DFE-C817-C9CD9C743C3D}"/>
            </a:ext>
          </a:extLst>
        </xdr:cNvPr>
        <xdr:cNvGrpSpPr/>
      </xdr:nvGrpSpPr>
      <xdr:grpSpPr>
        <a:xfrm>
          <a:off x="86265" y="4433978"/>
          <a:ext cx="15251501" cy="2139349"/>
          <a:chOff x="155276" y="4684144"/>
          <a:chExt cx="15277380" cy="2139350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E0BA7BDB-19E6-EF2F-70E4-57CEA56899C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5277" y="4684144"/>
            <a:ext cx="15268754" cy="3105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80943E93-F11B-A7D7-B0B9-465F1E8E516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5276" y="5279367"/>
            <a:ext cx="15268754" cy="61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図 9">
            <a:extLst>
              <a:ext uri="{FF2B5EF4-FFF2-40B4-BE49-F238E27FC236}">
                <a16:creationId xmlns:a16="http://schemas.microsoft.com/office/drawing/2014/main" id="{625F4751-FA3B-E8FB-F90A-FE03CC7330F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3902" y="6211019"/>
            <a:ext cx="15268754" cy="61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</xdr:col>
      <xdr:colOff>69011</xdr:colOff>
      <xdr:row>11</xdr:row>
      <xdr:rowOff>138022</xdr:rowOff>
    </xdr:from>
    <xdr:to>
      <xdr:col>4</xdr:col>
      <xdr:colOff>77637</xdr:colOff>
      <xdr:row>13</xdr:row>
      <xdr:rowOff>120769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5744867C-4A5B-9659-9A4B-ED8DFD788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5849" y="4442603"/>
          <a:ext cx="1337094" cy="31055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</xdr:pic>
    <xdr:clientData/>
  </xdr:twoCellAnchor>
  <xdr:twoCellAnchor editAs="oneCell">
    <xdr:from>
      <xdr:col>3</xdr:col>
      <xdr:colOff>86263</xdr:colOff>
      <xdr:row>15</xdr:row>
      <xdr:rowOff>60385</xdr:rowOff>
    </xdr:from>
    <xdr:to>
      <xdr:col>4</xdr:col>
      <xdr:colOff>94889</xdr:colOff>
      <xdr:row>19</xdr:row>
      <xdr:rowOff>17253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9FA8E54F-FE2F-5470-65EF-698296DB3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3101" y="5020574"/>
          <a:ext cx="1337094" cy="6124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</xdr:pic>
    <xdr:clientData/>
  </xdr:twoCellAnchor>
  <xdr:twoCellAnchor editAs="oneCell">
    <xdr:from>
      <xdr:col>3</xdr:col>
      <xdr:colOff>94890</xdr:colOff>
      <xdr:row>21</xdr:row>
      <xdr:rowOff>8626</xdr:rowOff>
    </xdr:from>
    <xdr:to>
      <xdr:col>4</xdr:col>
      <xdr:colOff>103516</xdr:colOff>
      <xdr:row>24</xdr:row>
      <xdr:rowOff>129395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2A775973-B66C-FB15-37DE-1D403B103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1728" y="5952226"/>
          <a:ext cx="1337094" cy="6124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68347</xdr:colOff>
      <xdr:row>10</xdr:row>
      <xdr:rowOff>81190</xdr:rowOff>
    </xdr:from>
    <xdr:ext cx="15428753" cy="142082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6E5804E-C788-4528-B622-46B3F0338D08}"/>
            </a:ext>
          </a:extLst>
        </xdr:cNvPr>
        <xdr:cNvSpPr txBox="1"/>
      </xdr:nvSpPr>
      <xdr:spPr>
        <a:xfrm>
          <a:off x="68347" y="3836218"/>
          <a:ext cx="15428753" cy="142082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</a:p>
      </xdr:txBody>
    </xdr:sp>
    <xdr:clientData/>
  </xdr:oneCellAnchor>
  <xdr:twoCellAnchor editAs="oneCell">
    <xdr:from>
      <xdr:col>0</xdr:col>
      <xdr:colOff>192826</xdr:colOff>
      <xdr:row>12</xdr:row>
      <xdr:rowOff>60893</xdr:rowOff>
    </xdr:from>
    <xdr:to>
      <xdr:col>4</xdr:col>
      <xdr:colOff>6198839</xdr:colOff>
      <xdr:row>15</xdr:row>
      <xdr:rowOff>138023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69EF9517-8AB3-72C5-6DD8-FE67604EC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826" y="4262465"/>
          <a:ext cx="15170311" cy="746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6DC72-9B9D-452D-B4AE-7904B34FA982}">
  <sheetPr codeName="Sheet2"/>
  <dimension ref="A1:E21"/>
  <sheetViews>
    <sheetView tabSelected="1" zoomScale="85" zoomScaleNormal="85" workbookViewId="0">
      <pane ySplit="3" topLeftCell="A4" activePane="bottomLeft" state="frozen"/>
      <selection pane="bottomLeft" activeCell="B6" sqref="B6"/>
    </sheetView>
  </sheetViews>
  <sheetFormatPr defaultColWidth="8.77734375" defaultRowHeight="12.9"/>
  <cols>
    <col min="1" max="1" width="29.44140625" style="6" customWidth="1"/>
    <col min="2" max="2" width="96.77734375" style="6" customWidth="1"/>
    <col min="3" max="3" width="39" style="6" customWidth="1"/>
    <col min="4" max="4" width="49.33203125" style="6" customWidth="1"/>
    <col min="5" max="5" width="33.44140625" style="6" customWidth="1"/>
    <col min="6" max="16384" width="8.77734375" style="6"/>
  </cols>
  <sheetData>
    <row r="1" spans="1:5" ht="31.75" customHeight="1" thickBot="1">
      <c r="A1" s="271" t="s">
        <v>1254</v>
      </c>
      <c r="B1" s="271"/>
      <c r="C1" s="43"/>
      <c r="D1" s="43" t="s">
        <v>1280</v>
      </c>
    </row>
    <row r="2" spans="1:5" ht="62.5" customHeight="1" thickBot="1">
      <c r="A2" s="46" t="s">
        <v>1279</v>
      </c>
      <c r="B2" s="47"/>
      <c r="C2" s="43"/>
      <c r="D2" s="45"/>
    </row>
    <row r="3" spans="1:5" ht="31.75" customHeight="1" thickBot="1">
      <c r="A3" s="48" t="s">
        <v>724</v>
      </c>
      <c r="B3" s="49" t="s">
        <v>720</v>
      </c>
      <c r="C3" s="49" t="s">
        <v>1249</v>
      </c>
      <c r="D3" s="49" t="s">
        <v>1250</v>
      </c>
    </row>
    <row r="4" spans="1:5" ht="40.1" customHeight="1" thickBot="1">
      <c r="A4" s="182" t="s">
        <v>1253</v>
      </c>
      <c r="B4" s="179"/>
      <c r="C4" s="180"/>
      <c r="D4" s="181"/>
    </row>
    <row r="5" spans="1:5" ht="40.1" customHeight="1" thickBot="1">
      <c r="A5" s="55" t="s">
        <v>1256</v>
      </c>
      <c r="B5" s="268"/>
      <c r="C5" s="262"/>
      <c r="D5" s="257" t="s">
        <v>1275</v>
      </c>
    </row>
    <row r="6" spans="1:5" ht="48.9" customHeight="1" thickBot="1">
      <c r="A6" s="40" t="s">
        <v>1084</v>
      </c>
      <c r="B6" s="52" t="str" cm="1">
        <f t="array" ref="B6">_xlfn.UNIQUE(IFERROR(_xlfn.TEXTJOIN("／",TRUE,INDEX(_xlfn._xlws.FILTER('2023養成予定'!$A$2:$AC$198,'2023養成予定'!$A$2:$A$198=$B$5,""),,15)),"エラー"))</f>
        <v/>
      </c>
      <c r="C6" s="263"/>
      <c r="D6" s="258" t="s">
        <v>1276</v>
      </c>
    </row>
    <row r="7" spans="1:5" ht="51.65" customHeight="1" thickBot="1">
      <c r="A7" s="55" t="s">
        <v>1085</v>
      </c>
      <c r="B7" s="52" t="str" cm="1">
        <f t="array" ref="B7">IFERROR(_xlfn.TEXTJOIN("／",TRUE,INDEX(_xlfn._xlws.FILTER('2023養成予定'!$A$2:$AC$198,'2023養成予定'!$A$2:$A$198=$B$5,""),,16)),"エラー")</f>
        <v/>
      </c>
      <c r="C7" s="263"/>
      <c r="D7" s="258" t="s">
        <v>1264</v>
      </c>
    </row>
    <row r="8" spans="1:5" ht="46.9" customHeight="1" thickBot="1">
      <c r="A8" s="55" t="s">
        <v>1086</v>
      </c>
      <c r="B8" s="52" t="str" cm="1">
        <f t="array" ref="B8">IFERROR(_xlfn.TEXTJOIN("／",TRUE,INDEX(_xlfn._xlws.FILTER('2023養成予定'!$A$2:$AC$198,'2023養成予定'!$A$2:$A$198=$B$5,""),,17)),"エラー")</f>
        <v/>
      </c>
      <c r="C8" s="263"/>
      <c r="D8" s="258" t="s">
        <v>1265</v>
      </c>
    </row>
    <row r="9" spans="1:5" ht="64.55" customHeight="1" thickBot="1">
      <c r="A9" s="55" t="s">
        <v>1087</v>
      </c>
      <c r="B9" s="52" t="str" cm="1">
        <f t="array" ref="B9">IFERROR(_xlfn.TEXTJOIN("／",TRUE,INDEX(_xlfn._xlws.FILTER('2023養成予定'!$A$2:$AC$198,'2023養成予定'!$A$2:$A$198=$B$5,""),,18)),"エラー")</f>
        <v/>
      </c>
      <c r="C9" s="263"/>
      <c r="D9" s="258" t="s">
        <v>1266</v>
      </c>
      <c r="E9" s="11"/>
    </row>
    <row r="10" spans="1:5" ht="69.3" customHeight="1" thickBot="1">
      <c r="A10" s="40" t="s">
        <v>753</v>
      </c>
      <c r="B10" s="52" t="str" cm="1">
        <f t="array" ref="B10">_xlfn.UNIQUE(IFERROR(_xlfn.TEXTJOIN("／",TRUE,INDEX(_xlfn._xlws.FILTER('1実施主体'!$A$3:$F$201,'1実施主体'!$A$3:$A$201=$B$5,""),,6)),"エラー"),TRUE,FALSE)</f>
        <v/>
      </c>
      <c r="C10" s="263"/>
      <c r="D10" s="258" t="s">
        <v>1277</v>
      </c>
    </row>
    <row r="11" spans="1:5" ht="76.75" customHeight="1" thickBot="1">
      <c r="A11" s="41" t="s">
        <v>1267</v>
      </c>
      <c r="B11" s="53" t="str" cm="1">
        <f t="array" ref="B11">IFERROR(_xlfn.TEXTJOIN("／",TRUE,INDEX(_xlfn._xlws.FILTER('1実施主体'!$A$3:$F$201,'1実施主体'!$A$3:$A$201=$B$5,""),,4)),"エラー")</f>
        <v/>
      </c>
      <c r="C11" s="264"/>
      <c r="D11" s="259" t="s">
        <v>1278</v>
      </c>
    </row>
    <row r="12" spans="1:5" ht="62.5" customHeight="1" thickTop="1" thickBot="1">
      <c r="A12" s="41" t="s">
        <v>1268</v>
      </c>
      <c r="B12" s="221"/>
      <c r="C12" s="265"/>
      <c r="D12" s="260" t="s">
        <v>1247</v>
      </c>
    </row>
    <row r="13" spans="1:5" ht="61.15" customHeight="1" thickBot="1">
      <c r="A13" s="41" t="s">
        <v>1269</v>
      </c>
      <c r="B13" s="221"/>
      <c r="C13" s="266"/>
      <c r="D13" s="261" t="s">
        <v>1248</v>
      </c>
    </row>
    <row r="14" spans="1:5" ht="40.1" customHeight="1" thickTop="1">
      <c r="A14" s="189" t="s">
        <v>1243</v>
      </c>
      <c r="B14" s="190"/>
      <c r="C14" s="44"/>
      <c r="D14" s="24"/>
    </row>
    <row r="15" spans="1:5" ht="40.1" customHeight="1">
      <c r="A15" s="42" t="s">
        <v>1270</v>
      </c>
      <c r="B15" s="221"/>
      <c r="C15" s="44"/>
      <c r="D15" s="24"/>
    </row>
    <row r="16" spans="1:5" ht="40.1" customHeight="1" thickBot="1">
      <c r="A16" s="41" t="s">
        <v>1271</v>
      </c>
      <c r="B16" s="221"/>
      <c r="C16" s="44"/>
      <c r="D16" s="24"/>
    </row>
    <row r="17" spans="1:4" ht="40.1" customHeight="1">
      <c r="A17" s="191" t="s">
        <v>1252</v>
      </c>
      <c r="B17" s="192"/>
      <c r="C17" s="188"/>
      <c r="D17" s="187"/>
    </row>
    <row r="18" spans="1:4" s="207" customFormat="1" ht="68.599999999999994" customHeight="1">
      <c r="A18" s="206" t="s">
        <v>1272</v>
      </c>
      <c r="B18" s="222"/>
      <c r="C18" s="205"/>
      <c r="D18" s="205"/>
    </row>
    <row r="19" spans="1:4" s="207" customFormat="1" ht="132.44999999999999" customHeight="1">
      <c r="A19" s="206" t="s">
        <v>1273</v>
      </c>
      <c r="B19" s="223"/>
      <c r="C19" s="208">
        <f>LEN(B19)</f>
        <v>0</v>
      </c>
    </row>
    <row r="20" spans="1:4" s="207" customFormat="1" ht="409.6" customHeight="1" thickBot="1">
      <c r="A20" s="209" t="s">
        <v>1274</v>
      </c>
      <c r="B20" s="224"/>
      <c r="C20" s="208">
        <f>LEN(B20)</f>
        <v>0</v>
      </c>
    </row>
    <row r="21" spans="1:4" ht="19.7" thickTop="1">
      <c r="C21" s="208"/>
      <c r="D21" s="207"/>
    </row>
  </sheetData>
  <sheetProtection algorithmName="SHA-512" hashValue="LEm9zsCOiPReHyfeuJV0z7vLOsO/cop7UP+Md1Q6RI3v/lbOZU1o6Te83cwB9nLq3hNa9QXHV+iKTtOfqrCEEA==" saltValue="ExtOn0FZP7N8oifppc4IrA==" spinCount="100000" sheet="1" objects="1" scenarios="1"/>
  <mergeCells count="1">
    <mergeCell ref="A1:B1"/>
  </mergeCells>
  <phoneticPr fontId="16"/>
  <dataValidations count="3">
    <dataValidation type="list" allowBlank="1" showInputMessage="1" showErrorMessage="1" sqref="B18" xr:uid="{DFEE4918-1FB7-4D1B-B634-E4B71CE5C4D0}">
      <formula1>"1:不充分,2:やや不充分,3:過不足なし,4:概ね充分,5:充分"</formula1>
    </dataValidation>
    <dataValidation type="list" allowBlank="1" showInputMessage="1" showErrorMessage="1" sqref="B13" xr:uid="{58A2ABB0-8434-4A7E-8381-4CD2A50031E3}">
      <formula1>"2024年度に実施した,2024年度は実施しなかった"</formula1>
    </dataValidation>
    <dataValidation type="list" allowBlank="1" showInputMessage="1" showErrorMessage="1" sqref="B12" xr:uid="{16D1FC94-A5CA-40E8-A660-8BD49AF4DD20}">
      <formula1>"2023年度に実施した,2023年度は実施しなかった"</formula1>
    </dataValidation>
  </dataValidations>
  <pageMargins left="0.7" right="0.7" top="0.75" bottom="0.75" header="0.3" footer="0.3"/>
  <pageSetup paperSize="9" scale="4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BDD02B8-9790-411B-A0D1-67685D5266A8}">
          <x14:formula1>
            <xm:f>'1実施主体'!$A$3:$A$107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40379-3F3F-42E9-9F85-2C5BB8B2D39E}">
  <dimension ref="A1:G107"/>
  <sheetViews>
    <sheetView workbookViewId="0">
      <selection activeCell="G2" sqref="G2"/>
    </sheetView>
  </sheetViews>
  <sheetFormatPr defaultColWidth="8.88671875" defaultRowHeight="12.9"/>
  <cols>
    <col min="1" max="1" width="65.44140625" style="5" bestFit="1" customWidth="1"/>
    <col min="2" max="2" width="10.5546875" style="5" bestFit="1" customWidth="1"/>
    <col min="3" max="3" width="41.77734375" style="5" bestFit="1" customWidth="1"/>
    <col min="4" max="4" width="10.5546875" style="5" customWidth="1"/>
    <col min="5" max="5" width="30.44140625" style="5" customWidth="1"/>
    <col min="6" max="6" width="34.21875" style="2" customWidth="1"/>
    <col min="7" max="7" width="18.109375" style="5" bestFit="1" customWidth="1"/>
    <col min="8" max="16384" width="8.88671875" style="5"/>
  </cols>
  <sheetData>
    <row r="1" spans="1:7">
      <c r="A1" s="27" t="s">
        <v>714</v>
      </c>
      <c r="B1" s="27" t="s">
        <v>0</v>
      </c>
      <c r="C1" s="27" t="s">
        <v>715</v>
      </c>
      <c r="D1" s="28" t="s">
        <v>1</v>
      </c>
      <c r="E1" s="29" t="s">
        <v>51</v>
      </c>
      <c r="F1" s="4" t="s">
        <v>754</v>
      </c>
      <c r="G1" s="29" t="s">
        <v>1242</v>
      </c>
    </row>
    <row r="2" spans="1:7" ht="77.45">
      <c r="A2" s="51" t="s">
        <v>727</v>
      </c>
      <c r="B2" s="14" t="s">
        <v>666</v>
      </c>
      <c r="C2" s="14"/>
      <c r="D2" s="15"/>
      <c r="E2" s="16" t="s">
        <v>165</v>
      </c>
      <c r="F2" s="14"/>
      <c r="G2" s="16"/>
    </row>
    <row r="3" spans="1:7">
      <c r="A3" s="7" t="s">
        <v>716</v>
      </c>
      <c r="B3" s="7" t="str">
        <f>VLOOKUP(D3,コード一覧!$A$2:$H$201,3,FALSE)</f>
        <v>A01</v>
      </c>
      <c r="C3" s="1" t="s">
        <v>4</v>
      </c>
      <c r="D3" s="12" t="s">
        <v>663</v>
      </c>
      <c r="E3" s="12" t="s">
        <v>52</v>
      </c>
      <c r="F3" s="1" t="s">
        <v>755</v>
      </c>
      <c r="G3" s="12" t="s">
        <v>733</v>
      </c>
    </row>
    <row r="4" spans="1:7">
      <c r="A4" s="7" t="s">
        <v>737</v>
      </c>
      <c r="B4" s="7" t="str">
        <f>VLOOKUP(D4,コード一覧!$A$2:$H$201,3,FALSE)</f>
        <v>A01C02</v>
      </c>
      <c r="C4" s="1" t="s">
        <v>113</v>
      </c>
      <c r="D4" s="12" t="s">
        <v>50</v>
      </c>
      <c r="E4" s="12" t="s">
        <v>53</v>
      </c>
      <c r="F4" s="1"/>
      <c r="G4" s="12" t="s">
        <v>733</v>
      </c>
    </row>
    <row r="5" spans="1:7">
      <c r="A5" s="7" t="s">
        <v>1212</v>
      </c>
      <c r="B5" s="7" t="str">
        <f>VLOOKUP(D5,コード一覧!$A$2:$H$201,3,FALSE)</f>
        <v>A01B07</v>
      </c>
      <c r="C5" s="1"/>
      <c r="D5" s="30" t="s">
        <v>55</v>
      </c>
      <c r="E5" s="31" t="s">
        <v>56</v>
      </c>
      <c r="F5" s="1"/>
      <c r="G5" s="12" t="s">
        <v>733</v>
      </c>
    </row>
    <row r="6" spans="1:7">
      <c r="A6" s="7" t="s">
        <v>737</v>
      </c>
      <c r="B6" s="7" t="str">
        <f>VLOOKUP(D6,コード一覧!$A$2:$H$201,3,FALSE)</f>
        <v>A01C01</v>
      </c>
      <c r="C6" s="3" t="s">
        <v>113</v>
      </c>
      <c r="D6" s="30" t="s">
        <v>57</v>
      </c>
      <c r="E6" s="12" t="s">
        <v>58</v>
      </c>
      <c r="F6" s="1"/>
      <c r="G6" s="12" t="s">
        <v>733</v>
      </c>
    </row>
    <row r="7" spans="1:7">
      <c r="A7" s="7" t="s">
        <v>729</v>
      </c>
      <c r="B7" s="7" t="str">
        <f>VLOOKUP(D7,コード一覧!$A$2:$H$201,3,FALSE)</f>
        <v>A02</v>
      </c>
      <c r="C7" s="3" t="s">
        <v>728</v>
      </c>
      <c r="D7" s="30" t="s">
        <v>59</v>
      </c>
      <c r="E7" s="12" t="s">
        <v>60</v>
      </c>
      <c r="F7" s="1" t="s">
        <v>756</v>
      </c>
      <c r="G7" s="12" t="s">
        <v>733</v>
      </c>
    </row>
    <row r="8" spans="1:7">
      <c r="A8" s="7" t="s">
        <v>668</v>
      </c>
      <c r="B8" s="7" t="str">
        <f>VLOOKUP(D8,コード一覧!$A$2:$H$201,3,FALSE)</f>
        <v>A03</v>
      </c>
      <c r="C8" s="3" t="s">
        <v>5</v>
      </c>
      <c r="D8" s="30" t="s">
        <v>61</v>
      </c>
      <c r="E8" s="12" t="s">
        <v>60</v>
      </c>
      <c r="F8" s="1" t="s">
        <v>756</v>
      </c>
      <c r="G8" s="12" t="s">
        <v>733</v>
      </c>
    </row>
    <row r="9" spans="1:7">
      <c r="A9" s="7" t="s">
        <v>669</v>
      </c>
      <c r="B9" s="7" t="str">
        <f>VLOOKUP(D9,コード一覧!$A$2:$H$201,3,FALSE)</f>
        <v>A04</v>
      </c>
      <c r="C9" s="3" t="s">
        <v>6</v>
      </c>
      <c r="D9" s="30" t="s">
        <v>2</v>
      </c>
      <c r="E9" s="12" t="s">
        <v>60</v>
      </c>
      <c r="F9" s="1" t="s">
        <v>756</v>
      </c>
      <c r="G9" s="12" t="s">
        <v>733</v>
      </c>
    </row>
    <row r="10" spans="1:7">
      <c r="A10" s="7" t="s">
        <v>669</v>
      </c>
      <c r="B10" s="7" t="str">
        <f>VLOOKUP(D10,コード一覧!$A$2:$H$201,3,FALSE)</f>
        <v>A04B11</v>
      </c>
      <c r="C10" s="3" t="s">
        <v>6</v>
      </c>
      <c r="D10" s="30" t="s">
        <v>62</v>
      </c>
      <c r="E10" s="12" t="s">
        <v>56</v>
      </c>
      <c r="F10" s="1" t="s">
        <v>757</v>
      </c>
      <c r="G10" s="12" t="s">
        <v>733</v>
      </c>
    </row>
    <row r="11" spans="1:7">
      <c r="A11" s="7" t="s">
        <v>670</v>
      </c>
      <c r="B11" s="7" t="str">
        <f>VLOOKUP(D11,コード一覧!$A$2:$H$201,3,FALSE)</f>
        <v>A05</v>
      </c>
      <c r="C11" s="3" t="s">
        <v>7</v>
      </c>
      <c r="D11" s="30" t="s">
        <v>3</v>
      </c>
      <c r="E11" s="12" t="s">
        <v>60</v>
      </c>
      <c r="F11" s="1" t="s">
        <v>756</v>
      </c>
      <c r="G11" s="12" t="s">
        <v>733</v>
      </c>
    </row>
    <row r="12" spans="1:7">
      <c r="A12" s="7" t="s">
        <v>671</v>
      </c>
      <c r="B12" s="7" t="str">
        <f>VLOOKUP(D12,コード一覧!$A$2:$H$201,3,FALSE)</f>
        <v>A06</v>
      </c>
      <c r="C12" s="3" t="s">
        <v>8</v>
      </c>
      <c r="D12" s="30" t="s">
        <v>63</v>
      </c>
      <c r="E12" s="12" t="s">
        <v>60</v>
      </c>
      <c r="F12" s="1" t="s">
        <v>758</v>
      </c>
      <c r="G12" s="12" t="s">
        <v>733</v>
      </c>
    </row>
    <row r="13" spans="1:7">
      <c r="A13" s="7" t="s">
        <v>672</v>
      </c>
      <c r="B13" s="7" t="str">
        <f>VLOOKUP(D13,コード一覧!$A$2:$H$201,3,FALSE)</f>
        <v>A07</v>
      </c>
      <c r="C13" s="3" t="s">
        <v>9</v>
      </c>
      <c r="D13" s="30" t="s">
        <v>64</v>
      </c>
      <c r="E13" s="12" t="s">
        <v>60</v>
      </c>
      <c r="F13" s="1" t="s">
        <v>756</v>
      </c>
      <c r="G13" s="12" t="s">
        <v>733</v>
      </c>
    </row>
    <row r="14" spans="1:7">
      <c r="A14" s="7" t="s">
        <v>673</v>
      </c>
      <c r="B14" s="7" t="str">
        <f>VLOOKUP(D14,コード一覧!$A$2:$H$201,3,FALSE)</f>
        <v>A08</v>
      </c>
      <c r="C14" s="3" t="s">
        <v>10</v>
      </c>
      <c r="D14" s="30" t="s">
        <v>65</v>
      </c>
      <c r="E14" s="12" t="s">
        <v>60</v>
      </c>
      <c r="F14" s="1" t="s">
        <v>756</v>
      </c>
      <c r="G14" s="12" t="s">
        <v>733</v>
      </c>
    </row>
    <row r="15" spans="1:7">
      <c r="A15" s="7" t="s">
        <v>674</v>
      </c>
      <c r="B15" s="7" t="str">
        <f>VLOOKUP(D15,コード一覧!$A$2:$H$201,3,FALSE)</f>
        <v>A09</v>
      </c>
      <c r="C15" s="3" t="s">
        <v>11</v>
      </c>
      <c r="D15" s="30" t="s">
        <v>66</v>
      </c>
      <c r="E15" s="12" t="s">
        <v>60</v>
      </c>
      <c r="F15" s="1" t="s">
        <v>756</v>
      </c>
      <c r="G15" s="12" t="s">
        <v>733</v>
      </c>
    </row>
    <row r="16" spans="1:7">
      <c r="A16" s="7" t="s">
        <v>674</v>
      </c>
      <c r="B16" s="7" t="str">
        <f>VLOOKUP(D16,コード一覧!$A$2:$H$201,3,FALSE)</f>
        <v>A09C08</v>
      </c>
      <c r="C16" s="3" t="s">
        <v>11</v>
      </c>
      <c r="D16" s="30" t="s">
        <v>67</v>
      </c>
      <c r="E16" s="12" t="s">
        <v>58</v>
      </c>
      <c r="F16" s="1" t="s">
        <v>757</v>
      </c>
      <c r="G16" s="12" t="s">
        <v>733</v>
      </c>
    </row>
    <row r="17" spans="1:7">
      <c r="A17" s="7" t="s">
        <v>675</v>
      </c>
      <c r="B17" s="7" t="str">
        <f>VLOOKUP(D17,コード一覧!$A$2:$H$201,3,FALSE)</f>
        <v>A10</v>
      </c>
      <c r="C17" s="3" t="s">
        <v>12</v>
      </c>
      <c r="D17" s="30" t="s">
        <v>68</v>
      </c>
      <c r="E17" s="12" t="s">
        <v>60</v>
      </c>
      <c r="F17" s="1" t="s">
        <v>756</v>
      </c>
      <c r="G17" s="12" t="s">
        <v>733</v>
      </c>
    </row>
    <row r="18" spans="1:7">
      <c r="A18" s="7" t="s">
        <v>675</v>
      </c>
      <c r="B18" s="7" t="str">
        <f>VLOOKUP(D18,コード一覧!$A$2:$H$201,3,FALSE)</f>
        <v>A10C09</v>
      </c>
      <c r="C18" s="3" t="s">
        <v>12</v>
      </c>
      <c r="D18" s="30" t="s">
        <v>69</v>
      </c>
      <c r="E18" s="12" t="s">
        <v>58</v>
      </c>
      <c r="F18" s="1" t="s">
        <v>757</v>
      </c>
      <c r="G18" s="12" t="s">
        <v>733</v>
      </c>
    </row>
    <row r="19" spans="1:7">
      <c r="A19" s="7" t="s">
        <v>732</v>
      </c>
      <c r="B19" s="7" t="str">
        <f>VLOOKUP(D19,コード一覧!$A$2:$H$201,3,FALSE)</f>
        <v>A10C10</v>
      </c>
      <c r="C19" s="3" t="s">
        <v>12</v>
      </c>
      <c r="D19" s="30" t="s">
        <v>730</v>
      </c>
      <c r="E19" s="12" t="s">
        <v>731</v>
      </c>
      <c r="F19" s="1" t="s">
        <v>757</v>
      </c>
      <c r="G19" s="12" t="s">
        <v>733</v>
      </c>
    </row>
    <row r="20" spans="1:7">
      <c r="A20" s="7" t="s">
        <v>735</v>
      </c>
      <c r="B20" s="7" t="str">
        <f>VLOOKUP(D20,コード一覧!$A$2:$H$201,3,FALSE)</f>
        <v>A11</v>
      </c>
      <c r="C20" s="3" t="s">
        <v>734</v>
      </c>
      <c r="D20" s="30" t="s">
        <v>70</v>
      </c>
      <c r="E20" s="12" t="s">
        <v>60</v>
      </c>
      <c r="F20" s="1" t="s">
        <v>756</v>
      </c>
      <c r="G20" s="12" t="s">
        <v>733</v>
      </c>
    </row>
    <row r="21" spans="1:7">
      <c r="A21" s="7" t="s">
        <v>676</v>
      </c>
      <c r="B21" s="7" t="str">
        <f>VLOOKUP(D21,コード一覧!$A$2:$H$201,3,FALSE)</f>
        <v>A12</v>
      </c>
      <c r="C21" s="3" t="s">
        <v>13</v>
      </c>
      <c r="D21" s="30" t="s">
        <v>71</v>
      </c>
      <c r="E21" s="12" t="s">
        <v>60</v>
      </c>
      <c r="F21" s="1" t="s">
        <v>756</v>
      </c>
      <c r="G21" s="12" t="s">
        <v>733</v>
      </c>
    </row>
    <row r="22" spans="1:7">
      <c r="A22" s="7" t="s">
        <v>676</v>
      </c>
      <c r="B22" s="7" t="str">
        <f>VLOOKUP(D22,コード一覧!$A$2:$H$201,3,FALSE)</f>
        <v>A12B12</v>
      </c>
      <c r="C22" s="3" t="s">
        <v>13</v>
      </c>
      <c r="D22" s="30" t="s">
        <v>72</v>
      </c>
      <c r="E22" s="12" t="s">
        <v>56</v>
      </c>
      <c r="F22" s="1" t="s">
        <v>757</v>
      </c>
      <c r="G22" s="12" t="s">
        <v>733</v>
      </c>
    </row>
    <row r="23" spans="1:7">
      <c r="A23" s="7" t="s">
        <v>676</v>
      </c>
      <c r="B23" s="7" t="str">
        <f>VLOOKUP(D23,コード一覧!$A$2:$H$201,3,FALSE)</f>
        <v>A12C12</v>
      </c>
      <c r="C23" s="3" t="s">
        <v>13</v>
      </c>
      <c r="D23" s="30" t="s">
        <v>73</v>
      </c>
      <c r="E23" s="12" t="s">
        <v>58</v>
      </c>
      <c r="F23" s="1" t="s">
        <v>757</v>
      </c>
      <c r="G23" s="12" t="s">
        <v>733</v>
      </c>
    </row>
    <row r="24" spans="1:7">
      <c r="A24" s="7" t="s">
        <v>676</v>
      </c>
      <c r="B24" s="7" t="str">
        <f>VLOOKUP(D24,コード一覧!$A$2:$H$201,3,FALSE)</f>
        <v>A12C13</v>
      </c>
      <c r="C24" s="3" t="s">
        <v>13</v>
      </c>
      <c r="D24" s="30" t="s">
        <v>74</v>
      </c>
      <c r="E24" s="12" t="s">
        <v>58</v>
      </c>
      <c r="F24" s="1" t="s">
        <v>757</v>
      </c>
      <c r="G24" s="12" t="s">
        <v>733</v>
      </c>
    </row>
    <row r="25" spans="1:7">
      <c r="A25" s="7" t="s">
        <v>677</v>
      </c>
      <c r="B25" s="7" t="str">
        <f>VLOOKUP(D25,コード一覧!$A$2:$H$201,3,FALSE)</f>
        <v>A13</v>
      </c>
      <c r="C25" s="3" t="s">
        <v>14</v>
      </c>
      <c r="D25" s="30" t="s">
        <v>75</v>
      </c>
      <c r="E25" s="12" t="s">
        <v>52</v>
      </c>
      <c r="F25" s="1" t="s">
        <v>759</v>
      </c>
      <c r="G25" s="12" t="s">
        <v>733</v>
      </c>
    </row>
    <row r="26" spans="1:7">
      <c r="A26" s="7" t="s">
        <v>677</v>
      </c>
      <c r="B26" s="7" t="str">
        <f>VLOOKUP(D26,コード一覧!$A$2:$H$201,3,FALSE)</f>
        <v>A13C44</v>
      </c>
      <c r="C26" s="3" t="s">
        <v>14</v>
      </c>
      <c r="D26" s="30" t="s">
        <v>76</v>
      </c>
      <c r="E26" s="12" t="s">
        <v>58</v>
      </c>
      <c r="F26" s="1" t="s">
        <v>760</v>
      </c>
      <c r="G26" s="12" t="s">
        <v>733</v>
      </c>
    </row>
    <row r="27" spans="1:7">
      <c r="A27" s="7" t="s">
        <v>1215</v>
      </c>
      <c r="B27" s="7" t="str">
        <f>VLOOKUP(D27,コード一覧!$A$2:$H$201,3,FALSE)</f>
        <v>A14</v>
      </c>
      <c r="C27" s="3" t="s">
        <v>15</v>
      </c>
      <c r="D27" s="33" t="s">
        <v>77</v>
      </c>
      <c r="E27" s="31" t="s">
        <v>52</v>
      </c>
      <c r="F27" s="1" t="s">
        <v>756</v>
      </c>
      <c r="G27" s="12" t="s">
        <v>733</v>
      </c>
    </row>
    <row r="28" spans="1:7">
      <c r="A28" s="7" t="s">
        <v>678</v>
      </c>
      <c r="B28" s="7" t="str">
        <f>VLOOKUP(D28,コード一覧!$A$2:$H$201,3,FALSE)</f>
        <v>A14B04</v>
      </c>
      <c r="C28" s="3" t="s">
        <v>15</v>
      </c>
      <c r="D28" s="33" t="s">
        <v>78</v>
      </c>
      <c r="E28" s="31" t="s">
        <v>56</v>
      </c>
      <c r="F28" s="1" t="s">
        <v>757</v>
      </c>
      <c r="G28" s="12" t="s">
        <v>733</v>
      </c>
    </row>
    <row r="29" spans="1:7">
      <c r="A29" s="7" t="s">
        <v>678</v>
      </c>
      <c r="B29" s="7" t="str">
        <f>VLOOKUP(D29,コード一覧!$A$2:$H$201,3,FALSE)</f>
        <v>A14B08</v>
      </c>
      <c r="C29" s="3" t="s">
        <v>15</v>
      </c>
      <c r="D29" s="33" t="s">
        <v>79</v>
      </c>
      <c r="E29" s="31" t="s">
        <v>56</v>
      </c>
      <c r="F29" s="1" t="s">
        <v>757</v>
      </c>
      <c r="G29" s="12" t="s">
        <v>733</v>
      </c>
    </row>
    <row r="30" spans="1:7">
      <c r="A30" s="7" t="s">
        <v>678</v>
      </c>
      <c r="B30" s="7" t="str">
        <f>VLOOKUP(D30,コード一覧!$A$2:$H$201,3,FALSE)</f>
        <v>A14B19</v>
      </c>
      <c r="C30" s="3" t="s">
        <v>15</v>
      </c>
      <c r="D30" s="33" t="s">
        <v>80</v>
      </c>
      <c r="E30" s="31" t="s">
        <v>56</v>
      </c>
      <c r="F30" s="1" t="s">
        <v>757</v>
      </c>
      <c r="G30" s="12" t="s">
        <v>733</v>
      </c>
    </row>
    <row r="31" spans="1:7">
      <c r="A31" s="7" t="s">
        <v>678</v>
      </c>
      <c r="B31" s="7" t="str">
        <f>VLOOKUP(D31,コード一覧!$A$2:$H$201,3,FALSE)</f>
        <v>A14C14</v>
      </c>
      <c r="C31" s="3" t="s">
        <v>15</v>
      </c>
      <c r="D31" s="33" t="s">
        <v>81</v>
      </c>
      <c r="E31" s="31" t="s">
        <v>58</v>
      </c>
      <c r="F31" s="1" t="s">
        <v>757</v>
      </c>
      <c r="G31" s="12" t="s">
        <v>733</v>
      </c>
    </row>
    <row r="32" spans="1:7">
      <c r="A32" s="7" t="s">
        <v>679</v>
      </c>
      <c r="B32" s="7" t="str">
        <f>VLOOKUP(D32,コード一覧!$A$2:$H$201,3,FALSE)</f>
        <v>A15</v>
      </c>
      <c r="C32" s="3" t="s">
        <v>16</v>
      </c>
      <c r="D32" s="30" t="s">
        <v>82</v>
      </c>
      <c r="E32" s="12" t="s">
        <v>52</v>
      </c>
      <c r="F32" s="1" t="s">
        <v>756</v>
      </c>
      <c r="G32" s="12" t="s">
        <v>733</v>
      </c>
    </row>
    <row r="33" spans="1:7">
      <c r="A33" s="7" t="s">
        <v>679</v>
      </c>
      <c r="B33" s="7" t="str">
        <f>VLOOKUP(D33,コード一覧!$A$2:$H$201,3,FALSE)</f>
        <v>A15B16</v>
      </c>
      <c r="C33" s="3" t="s">
        <v>16</v>
      </c>
      <c r="D33" s="30" t="s">
        <v>83</v>
      </c>
      <c r="E33" s="12" t="s">
        <v>56</v>
      </c>
      <c r="F33" s="1" t="s">
        <v>757</v>
      </c>
      <c r="G33" s="12" t="s">
        <v>733</v>
      </c>
    </row>
    <row r="34" spans="1:7">
      <c r="A34" s="7" t="s">
        <v>680</v>
      </c>
      <c r="B34" s="7" t="str">
        <f>VLOOKUP(D34,コード一覧!$A$2:$H$201,3,FALSE)</f>
        <v>A16</v>
      </c>
      <c r="C34" s="3" t="s">
        <v>17</v>
      </c>
      <c r="D34" s="31" t="s">
        <v>84</v>
      </c>
      <c r="E34" s="31" t="s">
        <v>60</v>
      </c>
      <c r="F34" s="1" t="s">
        <v>756</v>
      </c>
      <c r="G34" s="12" t="s">
        <v>733</v>
      </c>
    </row>
    <row r="35" spans="1:7" ht="25.85">
      <c r="A35" s="7" t="s">
        <v>681</v>
      </c>
      <c r="B35" s="7" t="str">
        <f>VLOOKUP(D35,コード一覧!$A$2:$H$201,3,FALSE)</f>
        <v>A17</v>
      </c>
      <c r="C35" s="3" t="s">
        <v>18</v>
      </c>
      <c r="D35" s="30" t="s">
        <v>85</v>
      </c>
      <c r="E35" s="12" t="s">
        <v>60</v>
      </c>
      <c r="F35" s="1" t="s">
        <v>756</v>
      </c>
      <c r="G35" s="12" t="s">
        <v>733</v>
      </c>
    </row>
    <row r="36" spans="1:7" ht="25.85">
      <c r="A36" s="7" t="s">
        <v>681</v>
      </c>
      <c r="B36" s="7" t="str">
        <f>VLOOKUP(D36,コード一覧!$A$2:$H$201,3,FALSE)</f>
        <v>A17C16</v>
      </c>
      <c r="C36" s="3" t="s">
        <v>18</v>
      </c>
      <c r="D36" s="30" t="s">
        <v>86</v>
      </c>
      <c r="E36" s="12" t="s">
        <v>58</v>
      </c>
      <c r="F36" s="1" t="s">
        <v>757</v>
      </c>
      <c r="G36" s="12" t="s">
        <v>733</v>
      </c>
    </row>
    <row r="37" spans="1:7">
      <c r="A37" s="7" t="s">
        <v>682</v>
      </c>
      <c r="B37" s="7" t="str">
        <f>VLOOKUP(D37,コード一覧!$A$2:$H$201,3,FALSE)</f>
        <v>A18</v>
      </c>
      <c r="C37" s="3" t="s">
        <v>19</v>
      </c>
      <c r="D37" s="30" t="s">
        <v>87</v>
      </c>
      <c r="E37" s="12" t="s">
        <v>60</v>
      </c>
      <c r="F37" s="1" t="s">
        <v>756</v>
      </c>
      <c r="G37" s="12" t="s">
        <v>733</v>
      </c>
    </row>
    <row r="38" spans="1:7">
      <c r="A38" s="7" t="s">
        <v>683</v>
      </c>
      <c r="B38" s="7" t="str">
        <f>VLOOKUP(D38,コード一覧!$A$2:$H$201,3,FALSE)</f>
        <v>A19</v>
      </c>
      <c r="C38" s="3" t="s">
        <v>20</v>
      </c>
      <c r="D38" s="30" t="s">
        <v>88</v>
      </c>
      <c r="E38" s="12" t="s">
        <v>60</v>
      </c>
      <c r="F38" s="1" t="s">
        <v>756</v>
      </c>
      <c r="G38" s="12" t="s">
        <v>733</v>
      </c>
    </row>
    <row r="39" spans="1:7">
      <c r="A39" s="7" t="s">
        <v>737</v>
      </c>
      <c r="B39" s="7" t="str">
        <f>VLOOKUP(D39,コード一覧!$A$2:$H$201,3,FALSE)</f>
        <v>A19C65</v>
      </c>
      <c r="C39" s="3" t="s">
        <v>737</v>
      </c>
      <c r="D39" s="30" t="s">
        <v>89</v>
      </c>
      <c r="E39" s="12" t="s">
        <v>90</v>
      </c>
      <c r="F39" s="1"/>
      <c r="G39" s="12" t="s">
        <v>733</v>
      </c>
    </row>
    <row r="40" spans="1:7">
      <c r="A40" s="7" t="s">
        <v>684</v>
      </c>
      <c r="B40" s="7" t="str">
        <f>VLOOKUP(D40,コード一覧!$A$2:$H$201,3,FALSE)</f>
        <v>A20</v>
      </c>
      <c r="C40" s="3" t="s">
        <v>21</v>
      </c>
      <c r="D40" s="30" t="s">
        <v>91</v>
      </c>
      <c r="E40" s="12" t="s">
        <v>60</v>
      </c>
      <c r="F40" s="1" t="s">
        <v>756</v>
      </c>
      <c r="G40" s="12" t="s">
        <v>733</v>
      </c>
    </row>
    <row r="41" spans="1:7">
      <c r="A41" s="7" t="s">
        <v>737</v>
      </c>
      <c r="B41" s="7" t="str">
        <f>VLOOKUP(D41,コード一覧!$A$2:$H$201,3,FALSE)</f>
        <v>A20C17</v>
      </c>
      <c r="C41" s="3" t="s">
        <v>737</v>
      </c>
      <c r="D41" s="30" t="s">
        <v>92</v>
      </c>
      <c r="E41" s="12" t="s">
        <v>58</v>
      </c>
      <c r="F41" s="1"/>
      <c r="G41" s="12" t="s">
        <v>733</v>
      </c>
    </row>
    <row r="42" spans="1:7">
      <c r="A42" s="7" t="s">
        <v>737</v>
      </c>
      <c r="B42" s="7" t="str">
        <f>VLOOKUP(D42,コード一覧!$A$2:$H$201,3,FALSE)</f>
        <v>A20C68</v>
      </c>
      <c r="C42" s="3" t="s">
        <v>737</v>
      </c>
      <c r="D42" s="30" t="s">
        <v>93</v>
      </c>
      <c r="E42" s="12" t="s">
        <v>58</v>
      </c>
      <c r="F42" s="1"/>
      <c r="G42" s="12" t="s">
        <v>733</v>
      </c>
    </row>
    <row r="43" spans="1:7">
      <c r="A43" s="7" t="s">
        <v>685</v>
      </c>
      <c r="B43" s="7" t="str">
        <f>VLOOKUP(D43,コード一覧!$A$2:$H$201,3,FALSE)</f>
        <v>A21</v>
      </c>
      <c r="C43" s="3" t="s">
        <v>22</v>
      </c>
      <c r="D43" s="30" t="s">
        <v>94</v>
      </c>
      <c r="E43" s="12" t="s">
        <v>60</v>
      </c>
      <c r="F43" s="1" t="s">
        <v>756</v>
      </c>
      <c r="G43" s="12" t="s">
        <v>733</v>
      </c>
    </row>
    <row r="44" spans="1:7">
      <c r="A44" s="7" t="s">
        <v>686</v>
      </c>
      <c r="B44" s="7" t="str">
        <f>VLOOKUP(D44,コード一覧!$A$2:$H$201,3,FALSE)</f>
        <v>A22</v>
      </c>
      <c r="C44" s="3" t="s">
        <v>23</v>
      </c>
      <c r="D44" s="30" t="s">
        <v>95</v>
      </c>
      <c r="E44" s="12" t="s">
        <v>60</v>
      </c>
      <c r="F44" s="1" t="s">
        <v>756</v>
      </c>
      <c r="G44" s="12" t="s">
        <v>733</v>
      </c>
    </row>
    <row r="45" spans="1:7">
      <c r="A45" s="7" t="s">
        <v>736</v>
      </c>
      <c r="B45" s="7" t="str">
        <f>VLOOKUP(D45,コード一覧!$A$2:$H$201,3,FALSE)</f>
        <v>A23</v>
      </c>
      <c r="C45" s="3" t="s">
        <v>24</v>
      </c>
      <c r="D45" s="30" t="s">
        <v>96</v>
      </c>
      <c r="E45" s="12" t="s">
        <v>60</v>
      </c>
      <c r="F45" s="1" t="s">
        <v>756</v>
      </c>
      <c r="G45" s="12" t="s">
        <v>733</v>
      </c>
    </row>
    <row r="46" spans="1:7">
      <c r="A46" s="7" t="s">
        <v>736</v>
      </c>
      <c r="B46" s="7" t="str">
        <f>VLOOKUP(D46,コード一覧!$A$2:$H$201,3,FALSE)</f>
        <v>A23B02</v>
      </c>
      <c r="C46" s="3" t="s">
        <v>24</v>
      </c>
      <c r="D46" s="30" t="s">
        <v>97</v>
      </c>
      <c r="E46" s="12" t="s">
        <v>98</v>
      </c>
      <c r="F46" s="1" t="s">
        <v>757</v>
      </c>
      <c r="G46" s="12" t="s">
        <v>733</v>
      </c>
    </row>
    <row r="47" spans="1:7" ht="25.85">
      <c r="A47" s="7" t="s">
        <v>687</v>
      </c>
      <c r="B47" s="7" t="str">
        <f>VLOOKUP(D47,コード一覧!$A$2:$H$201,3,FALSE)</f>
        <v>A24</v>
      </c>
      <c r="C47" s="3" t="s">
        <v>25</v>
      </c>
      <c r="D47" s="30" t="s">
        <v>109</v>
      </c>
      <c r="E47" s="12" t="s">
        <v>60</v>
      </c>
      <c r="F47" s="1" t="s">
        <v>761</v>
      </c>
      <c r="G47" s="12" t="s">
        <v>733</v>
      </c>
    </row>
    <row r="48" spans="1:7">
      <c r="A48" s="7" t="s">
        <v>688</v>
      </c>
      <c r="B48" s="7" t="str">
        <f>VLOOKUP(D48,コード一覧!$A$2:$H$201,3,FALSE)</f>
        <v>A25</v>
      </c>
      <c r="C48" s="3" t="s">
        <v>26</v>
      </c>
      <c r="D48" s="30" t="s">
        <v>110</v>
      </c>
      <c r="E48" s="12" t="s">
        <v>60</v>
      </c>
      <c r="F48" s="1" t="s">
        <v>758</v>
      </c>
      <c r="G48" s="12" t="s">
        <v>733</v>
      </c>
    </row>
    <row r="49" spans="1:7">
      <c r="A49" s="7" t="s">
        <v>737</v>
      </c>
      <c r="B49" s="7" t="str">
        <f>VLOOKUP(D49,コード一覧!$A$2:$H$201,3,FALSE)</f>
        <v>A25C22</v>
      </c>
      <c r="C49" s="3" t="s">
        <v>737</v>
      </c>
      <c r="D49" s="30" t="s">
        <v>111</v>
      </c>
      <c r="E49" s="12" t="s">
        <v>58</v>
      </c>
      <c r="F49" s="1"/>
      <c r="G49" s="12" t="s">
        <v>733</v>
      </c>
    </row>
    <row r="50" spans="1:7">
      <c r="A50" s="7" t="s">
        <v>737</v>
      </c>
      <c r="B50" s="7" t="str">
        <f>VLOOKUP(D50,コード一覧!$A$2:$H$201,3,FALSE)</f>
        <v>A25D01</v>
      </c>
      <c r="C50" s="3" t="s">
        <v>737</v>
      </c>
      <c r="D50" s="30" t="s">
        <v>112</v>
      </c>
      <c r="E50" s="12" t="s">
        <v>113</v>
      </c>
      <c r="F50" s="1"/>
      <c r="G50" s="12" t="s">
        <v>733</v>
      </c>
    </row>
    <row r="51" spans="1:7">
      <c r="A51" s="7" t="s">
        <v>737</v>
      </c>
      <c r="B51" s="7" t="str">
        <f>VLOOKUP(D51,コード一覧!$A$2:$H$201,3,FALSE)</f>
        <v>A25D02</v>
      </c>
      <c r="C51" s="3" t="s">
        <v>737</v>
      </c>
      <c r="D51" s="30" t="s">
        <v>114</v>
      </c>
      <c r="E51" s="12" t="s">
        <v>115</v>
      </c>
      <c r="F51" s="1"/>
      <c r="G51" s="12" t="s">
        <v>733</v>
      </c>
    </row>
    <row r="52" spans="1:7">
      <c r="A52" s="7" t="s">
        <v>737</v>
      </c>
      <c r="B52" s="7" t="str">
        <f>VLOOKUP(D52,コード一覧!$A$2:$H$201,3,FALSE)</f>
        <v>A25D03</v>
      </c>
      <c r="C52" s="3" t="s">
        <v>737</v>
      </c>
      <c r="D52" s="30" t="s">
        <v>116</v>
      </c>
      <c r="E52" s="12" t="s">
        <v>115</v>
      </c>
      <c r="F52" s="1"/>
      <c r="G52" s="12" t="s">
        <v>733</v>
      </c>
    </row>
    <row r="53" spans="1:7">
      <c r="A53" s="7" t="s">
        <v>689</v>
      </c>
      <c r="B53" s="7" t="str">
        <f>VLOOKUP(D53,コード一覧!$A$2:$H$201,3,FALSE)</f>
        <v>A26</v>
      </c>
      <c r="C53" s="3" t="s">
        <v>27</v>
      </c>
      <c r="D53" s="30" t="s">
        <v>117</v>
      </c>
      <c r="E53" s="12" t="s">
        <v>60</v>
      </c>
      <c r="F53" s="1" t="s">
        <v>762</v>
      </c>
      <c r="G53" s="12" t="s">
        <v>733</v>
      </c>
    </row>
    <row r="54" spans="1:7">
      <c r="A54" s="7" t="s">
        <v>689</v>
      </c>
      <c r="B54" s="7" t="str">
        <f>VLOOKUP(D54,コード一覧!$A$2:$H$201,3,FALSE)</f>
        <v>A26B03</v>
      </c>
      <c r="C54" s="3" t="s">
        <v>27</v>
      </c>
      <c r="D54" s="30" t="s">
        <v>118</v>
      </c>
      <c r="E54" s="12" t="s">
        <v>56</v>
      </c>
      <c r="F54" s="1" t="s">
        <v>757</v>
      </c>
      <c r="G54" s="12" t="s">
        <v>733</v>
      </c>
    </row>
    <row r="55" spans="1:7">
      <c r="A55" s="7" t="s">
        <v>690</v>
      </c>
      <c r="B55" s="7" t="str">
        <f>VLOOKUP(D55,コード一覧!$A$2:$H$201,3,FALSE)</f>
        <v>A27</v>
      </c>
      <c r="C55" s="3" t="s">
        <v>28</v>
      </c>
      <c r="D55" s="30" t="s">
        <v>99</v>
      </c>
      <c r="E55" s="12" t="s">
        <v>60</v>
      </c>
      <c r="F55" s="1" t="s">
        <v>762</v>
      </c>
      <c r="G55" s="12" t="s">
        <v>733</v>
      </c>
    </row>
    <row r="56" spans="1:7">
      <c r="A56" s="7" t="s">
        <v>690</v>
      </c>
      <c r="B56" s="7" t="str">
        <f>VLOOKUP(D56,コード一覧!$A$2:$H$201,3,FALSE)</f>
        <v>A27B01</v>
      </c>
      <c r="C56" s="3" t="s">
        <v>28</v>
      </c>
      <c r="D56" s="30" t="s">
        <v>100</v>
      </c>
      <c r="E56" s="12" t="s">
        <v>56</v>
      </c>
      <c r="F56" s="1" t="s">
        <v>757</v>
      </c>
      <c r="G56" s="12" t="s">
        <v>733</v>
      </c>
    </row>
    <row r="57" spans="1:7">
      <c r="A57" s="7" t="s">
        <v>690</v>
      </c>
      <c r="B57" s="7" t="str">
        <f>VLOOKUP(D57,コード一覧!$A$2:$H$201,3,FALSE)</f>
        <v>A27B15</v>
      </c>
      <c r="C57" s="3" t="s">
        <v>28</v>
      </c>
      <c r="D57" s="30" t="s">
        <v>101</v>
      </c>
      <c r="E57" s="12" t="s">
        <v>56</v>
      </c>
      <c r="F57" s="1" t="s">
        <v>757</v>
      </c>
      <c r="G57" s="12" t="s">
        <v>733</v>
      </c>
    </row>
    <row r="58" spans="1:7">
      <c r="A58" s="7" t="s">
        <v>690</v>
      </c>
      <c r="B58" s="7" t="str">
        <f>VLOOKUP(D58,コード一覧!$A$2:$H$201,3,FALSE)</f>
        <v>A27C23</v>
      </c>
      <c r="C58" s="3" t="s">
        <v>28</v>
      </c>
      <c r="D58" s="30" t="s">
        <v>102</v>
      </c>
      <c r="E58" s="12" t="s">
        <v>58</v>
      </c>
      <c r="F58" s="1" t="s">
        <v>757</v>
      </c>
      <c r="G58" s="12" t="s">
        <v>733</v>
      </c>
    </row>
    <row r="59" spans="1:7">
      <c r="A59" s="13" t="s">
        <v>690</v>
      </c>
      <c r="B59" s="13" t="str">
        <f>VLOOKUP(D59,コード一覧!$A$2:$H$201,3,FALSE)</f>
        <v>A27C24</v>
      </c>
      <c r="C59" s="3" t="s">
        <v>28</v>
      </c>
      <c r="D59" s="30" t="s">
        <v>103</v>
      </c>
      <c r="E59" s="12" t="s">
        <v>58</v>
      </c>
      <c r="F59" s="1" t="s">
        <v>757</v>
      </c>
      <c r="G59" s="12" t="s">
        <v>733</v>
      </c>
    </row>
    <row r="60" spans="1:7">
      <c r="A60" s="13" t="s">
        <v>690</v>
      </c>
      <c r="B60" s="13" t="str">
        <f>VLOOKUP(D60,コード一覧!$A$2:$H$201,3,FALSE)</f>
        <v>A27C25</v>
      </c>
      <c r="C60" s="3" t="s">
        <v>28</v>
      </c>
      <c r="D60" s="35" t="s">
        <v>104</v>
      </c>
      <c r="E60" s="34" t="s">
        <v>58</v>
      </c>
      <c r="F60" s="1" t="s">
        <v>757</v>
      </c>
      <c r="G60" s="12" t="s">
        <v>733</v>
      </c>
    </row>
    <row r="61" spans="1:7">
      <c r="A61" s="13" t="s">
        <v>690</v>
      </c>
      <c r="B61" s="13" t="str">
        <f>VLOOKUP(D61,コード一覧!$A$2:$H$201,3,FALSE)</f>
        <v>A27C43</v>
      </c>
      <c r="C61" s="3" t="s">
        <v>28</v>
      </c>
      <c r="D61" s="30" t="s">
        <v>105</v>
      </c>
      <c r="E61" s="12" t="s">
        <v>58</v>
      </c>
      <c r="F61" s="1" t="s">
        <v>757</v>
      </c>
      <c r="G61" s="12" t="s">
        <v>733</v>
      </c>
    </row>
    <row r="62" spans="1:7">
      <c r="A62" s="13" t="s">
        <v>690</v>
      </c>
      <c r="B62" s="13" t="str">
        <f>VLOOKUP(D62,コード一覧!$A$2:$H$201,3,FALSE)</f>
        <v>A27C50</v>
      </c>
      <c r="C62" s="3" t="s">
        <v>28</v>
      </c>
      <c r="D62" s="30" t="s">
        <v>106</v>
      </c>
      <c r="E62" s="12" t="s">
        <v>58</v>
      </c>
      <c r="F62" s="1" t="s">
        <v>757</v>
      </c>
      <c r="G62" s="12" t="s">
        <v>733</v>
      </c>
    </row>
    <row r="63" spans="1:7">
      <c r="A63" s="13" t="s">
        <v>690</v>
      </c>
      <c r="B63" s="13" t="str">
        <f>VLOOKUP(D63,コード一覧!$A$2:$H$201,3,FALSE)</f>
        <v>A27C63</v>
      </c>
      <c r="C63" s="3" t="s">
        <v>28</v>
      </c>
      <c r="D63" s="30" t="s">
        <v>107</v>
      </c>
      <c r="E63" s="12" t="s">
        <v>58</v>
      </c>
      <c r="F63" s="1" t="s">
        <v>757</v>
      </c>
      <c r="G63" s="12" t="s">
        <v>733</v>
      </c>
    </row>
    <row r="64" spans="1:7">
      <c r="A64" s="13" t="s">
        <v>690</v>
      </c>
      <c r="B64" s="13" t="str">
        <f>VLOOKUP(D64,コード一覧!$A$2:$H$201,3,FALSE)</f>
        <v>A27C67</v>
      </c>
      <c r="C64" s="3" t="s">
        <v>28</v>
      </c>
      <c r="D64" s="36" t="s">
        <v>108</v>
      </c>
      <c r="E64" s="32" t="s">
        <v>53</v>
      </c>
      <c r="F64" s="1" t="s">
        <v>757</v>
      </c>
      <c r="G64" s="12" t="s">
        <v>733</v>
      </c>
    </row>
    <row r="65" spans="1:7">
      <c r="A65" s="13" t="s">
        <v>691</v>
      </c>
      <c r="B65" s="13" t="str">
        <f>VLOOKUP(D65,コード一覧!$A$2:$H$201,3,FALSE)</f>
        <v>A28</v>
      </c>
      <c r="C65" s="3" t="s">
        <v>29</v>
      </c>
      <c r="D65" s="30" t="s">
        <v>119</v>
      </c>
      <c r="E65" s="12" t="s">
        <v>60</v>
      </c>
      <c r="F65" s="1" t="s">
        <v>758</v>
      </c>
      <c r="G65" s="12" t="s">
        <v>733</v>
      </c>
    </row>
    <row r="66" spans="1:7">
      <c r="A66" s="13" t="s">
        <v>691</v>
      </c>
      <c r="B66" s="13" t="str">
        <f>VLOOKUP(D66,コード一覧!$A$2:$H$201,3,FALSE)</f>
        <v>A28B05</v>
      </c>
      <c r="C66" s="3" t="s">
        <v>29</v>
      </c>
      <c r="D66" s="30" t="s">
        <v>120</v>
      </c>
      <c r="E66" s="12" t="s">
        <v>56</v>
      </c>
      <c r="F66" s="1" t="s">
        <v>757</v>
      </c>
      <c r="G66" s="12" t="s">
        <v>733</v>
      </c>
    </row>
    <row r="67" spans="1:7">
      <c r="A67" s="13" t="s">
        <v>691</v>
      </c>
      <c r="B67" s="13" t="str">
        <f>VLOOKUP(D67,コード一覧!$A$2:$H$201,3,FALSE)</f>
        <v>A28C26</v>
      </c>
      <c r="C67" s="3" t="s">
        <v>29</v>
      </c>
      <c r="D67" s="30" t="s">
        <v>121</v>
      </c>
      <c r="E67" s="12" t="s">
        <v>58</v>
      </c>
      <c r="F67" s="1" t="s">
        <v>757</v>
      </c>
      <c r="G67" s="12" t="s">
        <v>733</v>
      </c>
    </row>
    <row r="68" spans="1:7">
      <c r="A68" s="13" t="s">
        <v>691</v>
      </c>
      <c r="B68" s="13" t="str">
        <f>VLOOKUP(D68,コード一覧!$A$2:$H$201,3,FALSE)</f>
        <v>A28C28</v>
      </c>
      <c r="C68" s="3" t="s">
        <v>29</v>
      </c>
      <c r="D68" s="30" t="s">
        <v>122</v>
      </c>
      <c r="E68" s="12" t="s">
        <v>58</v>
      </c>
      <c r="F68" s="1" t="s">
        <v>757</v>
      </c>
      <c r="G68" s="12" t="s">
        <v>733</v>
      </c>
    </row>
    <row r="69" spans="1:7">
      <c r="A69" s="13" t="s">
        <v>691</v>
      </c>
      <c r="B69" s="13" t="str">
        <f>VLOOKUP(D69,コード一覧!$A$2:$H$201,3,FALSE)</f>
        <v>A28C27</v>
      </c>
      <c r="C69" s="3" t="s">
        <v>29</v>
      </c>
      <c r="D69" s="30" t="s">
        <v>123</v>
      </c>
      <c r="E69" s="12" t="s">
        <v>58</v>
      </c>
      <c r="F69" s="1" t="s">
        <v>757</v>
      </c>
      <c r="G69" s="12" t="s">
        <v>733</v>
      </c>
    </row>
    <row r="70" spans="1:7">
      <c r="A70" s="13" t="s">
        <v>691</v>
      </c>
      <c r="B70" s="13" t="str">
        <f>VLOOKUP(D70,コード一覧!$A$2:$H$201,3,FALSE)</f>
        <v>A28C51</v>
      </c>
      <c r="C70" s="3" t="s">
        <v>29</v>
      </c>
      <c r="D70" s="37" t="s">
        <v>124</v>
      </c>
      <c r="E70" s="12" t="s">
        <v>58</v>
      </c>
      <c r="F70" s="1" t="s">
        <v>757</v>
      </c>
      <c r="G70" s="12" t="s">
        <v>733</v>
      </c>
    </row>
    <row r="71" spans="1:7">
      <c r="A71" s="13" t="s">
        <v>692</v>
      </c>
      <c r="B71" s="13" t="str">
        <f>VLOOKUP(D71,コード一覧!$A$2:$H$201,3,FALSE)</f>
        <v>A29</v>
      </c>
      <c r="C71" s="3" t="s">
        <v>30</v>
      </c>
      <c r="D71" s="30" t="s">
        <v>125</v>
      </c>
      <c r="E71" s="12" t="s">
        <v>60</v>
      </c>
      <c r="F71" s="1" t="s">
        <v>758</v>
      </c>
      <c r="G71" s="12" t="s">
        <v>733</v>
      </c>
    </row>
    <row r="72" spans="1:7">
      <c r="A72" s="13" t="s">
        <v>693</v>
      </c>
      <c r="B72" s="13" t="str">
        <f>VLOOKUP(D72,コード一覧!$A$2:$H$201,3,FALSE)</f>
        <v>A30</v>
      </c>
      <c r="C72" s="3" t="s">
        <v>31</v>
      </c>
      <c r="D72" s="30" t="s">
        <v>126</v>
      </c>
      <c r="E72" s="12" t="s">
        <v>60</v>
      </c>
      <c r="F72" s="1" t="s">
        <v>758</v>
      </c>
      <c r="G72" s="12" t="s">
        <v>733</v>
      </c>
    </row>
    <row r="73" spans="1:7">
      <c r="A73" s="13" t="s">
        <v>693</v>
      </c>
      <c r="B73" s="13" t="str">
        <f>VLOOKUP(D73,コード一覧!$A$2:$H$201,3,FALSE)</f>
        <v>A30C30</v>
      </c>
      <c r="C73" s="3" t="s">
        <v>31</v>
      </c>
      <c r="D73" s="30" t="s">
        <v>127</v>
      </c>
      <c r="E73" s="12" t="s">
        <v>58</v>
      </c>
      <c r="F73" s="1" t="s">
        <v>757</v>
      </c>
      <c r="G73" s="12" t="s">
        <v>733</v>
      </c>
    </row>
    <row r="74" spans="1:7">
      <c r="A74" s="13" t="s">
        <v>694</v>
      </c>
      <c r="B74" s="13" t="str">
        <f>VLOOKUP(D74,コード一覧!$A$2:$H$201,3,FALSE)</f>
        <v>A31</v>
      </c>
      <c r="C74" s="3" t="s">
        <v>32</v>
      </c>
      <c r="D74" s="30" t="s">
        <v>128</v>
      </c>
      <c r="E74" s="12" t="s">
        <v>60</v>
      </c>
      <c r="F74" s="1" t="s">
        <v>758</v>
      </c>
      <c r="G74" s="12" t="s">
        <v>733</v>
      </c>
    </row>
    <row r="75" spans="1:7">
      <c r="A75" s="7" t="s">
        <v>737</v>
      </c>
      <c r="B75" s="13" t="str">
        <f>VLOOKUP(D75,コード一覧!$A$2:$H$201,3,FALSE)</f>
        <v>A31C52</v>
      </c>
      <c r="C75" s="3" t="s">
        <v>737</v>
      </c>
      <c r="D75" s="30" t="s">
        <v>129</v>
      </c>
      <c r="E75" s="38" t="s">
        <v>58</v>
      </c>
      <c r="F75" s="1"/>
      <c r="G75" s="12" t="s">
        <v>733</v>
      </c>
    </row>
    <row r="76" spans="1:7">
      <c r="A76" s="13" t="s">
        <v>695</v>
      </c>
      <c r="B76" s="13" t="str">
        <f>VLOOKUP(D76,コード一覧!$A$2:$H$201,3,FALSE)</f>
        <v>A32</v>
      </c>
      <c r="C76" s="3" t="s">
        <v>33</v>
      </c>
      <c r="D76" s="30" t="s">
        <v>130</v>
      </c>
      <c r="E76" s="12" t="s">
        <v>60</v>
      </c>
      <c r="F76" s="1" t="s">
        <v>758</v>
      </c>
      <c r="G76" s="12" t="s">
        <v>733</v>
      </c>
    </row>
    <row r="77" spans="1:7">
      <c r="A77" s="13" t="s">
        <v>696</v>
      </c>
      <c r="B77" s="13" t="str">
        <f>VLOOKUP(D77,コード一覧!$A$2:$H$201,3,FALSE)</f>
        <v>A33</v>
      </c>
      <c r="C77" s="3" t="s">
        <v>168</v>
      </c>
      <c r="D77" s="30" t="s">
        <v>131</v>
      </c>
      <c r="E77" s="12" t="s">
        <v>60</v>
      </c>
      <c r="F77" s="1" t="s">
        <v>758</v>
      </c>
      <c r="G77" s="12" t="s">
        <v>733</v>
      </c>
    </row>
    <row r="78" spans="1:7">
      <c r="A78" s="7" t="s">
        <v>737</v>
      </c>
      <c r="B78" s="13" t="str">
        <f>VLOOKUP(D78,コード一覧!$A$2:$H$201,3,FALSE)</f>
        <v>A33B18</v>
      </c>
      <c r="C78" s="3" t="s">
        <v>737</v>
      </c>
      <c r="D78" s="30" t="s">
        <v>132</v>
      </c>
      <c r="E78" s="12" t="s">
        <v>56</v>
      </c>
      <c r="F78" s="1"/>
      <c r="G78" s="12" t="s">
        <v>733</v>
      </c>
    </row>
    <row r="79" spans="1:7">
      <c r="A79" s="7" t="s">
        <v>737</v>
      </c>
      <c r="B79" s="13" t="str">
        <f>VLOOKUP(D79,コード一覧!$A$2:$H$201,3,FALSE)</f>
        <v>A33C31</v>
      </c>
      <c r="C79" s="3" t="s">
        <v>737</v>
      </c>
      <c r="D79" s="30" t="s">
        <v>133</v>
      </c>
      <c r="E79" s="12" t="s">
        <v>58</v>
      </c>
      <c r="F79" s="1"/>
      <c r="G79" s="12" t="s">
        <v>733</v>
      </c>
    </row>
    <row r="80" spans="1:7">
      <c r="A80" s="13" t="s">
        <v>697</v>
      </c>
      <c r="B80" s="13" t="str">
        <f>VLOOKUP(D80,コード一覧!$A$2:$H$201,3,FALSE)</f>
        <v>A34</v>
      </c>
      <c r="C80" s="3" t="s">
        <v>34</v>
      </c>
      <c r="D80" s="30" t="s">
        <v>134</v>
      </c>
      <c r="E80" s="12" t="s">
        <v>60</v>
      </c>
      <c r="F80" s="1" t="s">
        <v>758</v>
      </c>
      <c r="G80" s="12" t="s">
        <v>733</v>
      </c>
    </row>
    <row r="81" spans="1:7">
      <c r="A81" s="13" t="s">
        <v>697</v>
      </c>
      <c r="B81" s="13" t="str">
        <f>VLOOKUP(D81,コード一覧!$A$2:$H$201,3,FALSE)</f>
        <v>A34B10</v>
      </c>
      <c r="C81" s="3" t="s">
        <v>34</v>
      </c>
      <c r="D81" s="30" t="s">
        <v>135</v>
      </c>
      <c r="E81" s="12" t="s">
        <v>56</v>
      </c>
      <c r="F81" s="1" t="s">
        <v>757</v>
      </c>
      <c r="G81" s="12" t="s">
        <v>733</v>
      </c>
    </row>
    <row r="82" spans="1:7">
      <c r="A82" s="7" t="s">
        <v>737</v>
      </c>
      <c r="B82" s="13" t="str">
        <f>VLOOKUP(D82,コード一覧!$A$2:$H$201,3,FALSE)</f>
        <v>A34C32</v>
      </c>
      <c r="C82" s="3" t="s">
        <v>737</v>
      </c>
      <c r="D82" s="30" t="s">
        <v>136</v>
      </c>
      <c r="E82" s="12" t="s">
        <v>58</v>
      </c>
      <c r="F82" s="1"/>
      <c r="G82" s="12" t="s">
        <v>733</v>
      </c>
    </row>
    <row r="83" spans="1:7">
      <c r="A83" s="7" t="s">
        <v>737</v>
      </c>
      <c r="B83" s="13" t="str">
        <f>VLOOKUP(D83,コード一覧!$A$2:$H$201,3,FALSE)</f>
        <v>A34C43</v>
      </c>
      <c r="C83" s="3" t="s">
        <v>737</v>
      </c>
      <c r="D83" s="30" t="s">
        <v>137</v>
      </c>
      <c r="E83" s="12" t="s">
        <v>58</v>
      </c>
      <c r="F83" s="1"/>
      <c r="G83" s="12" t="s">
        <v>733</v>
      </c>
    </row>
    <row r="84" spans="1:7">
      <c r="A84" s="13" t="s">
        <v>698</v>
      </c>
      <c r="B84" s="13" t="str">
        <f>VLOOKUP(D84,コード一覧!$A$2:$H$201,3,FALSE)</f>
        <v>A35</v>
      </c>
      <c r="C84" s="3" t="s">
        <v>35</v>
      </c>
      <c r="D84" s="30" t="s">
        <v>138</v>
      </c>
      <c r="E84" s="12" t="s">
        <v>60</v>
      </c>
      <c r="F84" s="1" t="s">
        <v>758</v>
      </c>
      <c r="G84" s="12" t="s">
        <v>733</v>
      </c>
    </row>
    <row r="85" spans="1:7">
      <c r="A85" s="13" t="s">
        <v>698</v>
      </c>
      <c r="B85" s="13" t="str">
        <f>VLOOKUP(D85,コード一覧!$A$2:$H$201,3,FALSE)</f>
        <v>A35C33</v>
      </c>
      <c r="C85" s="3" t="s">
        <v>35</v>
      </c>
      <c r="D85" s="30" t="s">
        <v>139</v>
      </c>
      <c r="E85" s="12" t="s">
        <v>58</v>
      </c>
      <c r="F85" s="1" t="s">
        <v>757</v>
      </c>
      <c r="G85" s="12" t="s">
        <v>733</v>
      </c>
    </row>
    <row r="86" spans="1:7" ht="25.85">
      <c r="A86" s="13" t="s">
        <v>699</v>
      </c>
      <c r="B86" s="13" t="str">
        <f>VLOOKUP(D86,コード一覧!$A$2:$H$201,3,FALSE)</f>
        <v>A36</v>
      </c>
      <c r="C86" s="3" t="s">
        <v>36</v>
      </c>
      <c r="D86" s="30" t="s">
        <v>140</v>
      </c>
      <c r="E86" s="12" t="s">
        <v>60</v>
      </c>
      <c r="F86" s="1" t="s">
        <v>758</v>
      </c>
      <c r="G86" s="12" t="s">
        <v>733</v>
      </c>
    </row>
    <row r="87" spans="1:7">
      <c r="A87" s="13" t="s">
        <v>700</v>
      </c>
      <c r="B87" s="13" t="str">
        <f>VLOOKUP(D87,コード一覧!$A$2:$H$201,3,FALSE)</f>
        <v>A37</v>
      </c>
      <c r="C87" s="3" t="s">
        <v>37</v>
      </c>
      <c r="D87" s="30" t="s">
        <v>141</v>
      </c>
      <c r="E87" s="12" t="s">
        <v>60</v>
      </c>
      <c r="F87" s="1" t="s">
        <v>758</v>
      </c>
      <c r="G87" s="12" t="s">
        <v>733</v>
      </c>
    </row>
    <row r="88" spans="1:7">
      <c r="A88" s="13" t="s">
        <v>701</v>
      </c>
      <c r="B88" s="13" t="str">
        <f>VLOOKUP(D88,コード一覧!$A$2:$H$201,3,FALSE)</f>
        <v>A38</v>
      </c>
      <c r="C88" s="3" t="s">
        <v>38</v>
      </c>
      <c r="D88" s="30" t="s">
        <v>142</v>
      </c>
      <c r="E88" s="12" t="s">
        <v>60</v>
      </c>
      <c r="F88" s="1" t="s">
        <v>758</v>
      </c>
      <c r="G88" s="12" t="s">
        <v>733</v>
      </c>
    </row>
    <row r="89" spans="1:7">
      <c r="A89" s="7" t="s">
        <v>737</v>
      </c>
      <c r="B89" s="13" t="str">
        <f>VLOOKUP(D89,コード一覧!$A$2:$H$201,3,FALSE)</f>
        <v>A38C35</v>
      </c>
      <c r="C89" s="3" t="s">
        <v>737</v>
      </c>
      <c r="D89" s="30" t="s">
        <v>143</v>
      </c>
      <c r="E89" s="12" t="s">
        <v>58</v>
      </c>
      <c r="F89" s="1"/>
      <c r="G89" s="12" t="s">
        <v>733</v>
      </c>
    </row>
    <row r="90" spans="1:7">
      <c r="A90" s="13" t="s">
        <v>702</v>
      </c>
      <c r="B90" s="13" t="str">
        <f>VLOOKUP(D90,コード一覧!$A$2:$H$201,3,FALSE)</f>
        <v>A39</v>
      </c>
      <c r="C90" s="3" t="s">
        <v>39</v>
      </c>
      <c r="D90" s="30" t="s">
        <v>144</v>
      </c>
      <c r="E90" s="12" t="s">
        <v>60</v>
      </c>
      <c r="F90" s="1" t="s">
        <v>758</v>
      </c>
      <c r="G90" s="12" t="s">
        <v>733</v>
      </c>
    </row>
    <row r="91" spans="1:7">
      <c r="A91" s="13" t="s">
        <v>703</v>
      </c>
      <c r="B91" s="13" t="str">
        <f>VLOOKUP(D91,コード一覧!$A$2:$H$201,3,FALSE)</f>
        <v>A40</v>
      </c>
      <c r="C91" s="3" t="s">
        <v>40</v>
      </c>
      <c r="D91" s="30" t="s">
        <v>145</v>
      </c>
      <c r="E91" s="12" t="s">
        <v>60</v>
      </c>
      <c r="F91" s="1" t="s">
        <v>758</v>
      </c>
      <c r="G91" s="12" t="s">
        <v>733</v>
      </c>
    </row>
    <row r="92" spans="1:7">
      <c r="A92" s="13" t="s">
        <v>704</v>
      </c>
      <c r="B92" s="13" t="str">
        <f>VLOOKUP(D92,コード一覧!$A$2:$H$201,3,FALSE)</f>
        <v>A40B06</v>
      </c>
      <c r="C92" s="3" t="s">
        <v>41</v>
      </c>
      <c r="D92" s="30" t="s">
        <v>146</v>
      </c>
      <c r="E92" s="12" t="s">
        <v>56</v>
      </c>
      <c r="F92" s="1" t="s">
        <v>763</v>
      </c>
      <c r="G92" s="12" t="s">
        <v>733</v>
      </c>
    </row>
    <row r="93" spans="1:7">
      <c r="A93" s="13" t="s">
        <v>705</v>
      </c>
      <c r="B93" s="13" t="str">
        <f>VLOOKUP(D93,コード一覧!$A$2:$H$201,3,FALSE)</f>
        <v>A40B09</v>
      </c>
      <c r="C93" s="3" t="s">
        <v>42</v>
      </c>
      <c r="D93" s="30" t="s">
        <v>147</v>
      </c>
      <c r="E93" s="12" t="s">
        <v>56</v>
      </c>
      <c r="F93" s="1" t="s">
        <v>760</v>
      </c>
      <c r="G93" s="12" t="s">
        <v>733</v>
      </c>
    </row>
    <row r="94" spans="1:7">
      <c r="A94" s="13" t="s">
        <v>706</v>
      </c>
      <c r="B94" s="13" t="str">
        <f>VLOOKUP(D94,コード一覧!$A$2:$H$201,3,FALSE)</f>
        <v>A40C37</v>
      </c>
      <c r="C94" s="3" t="s">
        <v>167</v>
      </c>
      <c r="D94" s="30" t="s">
        <v>148</v>
      </c>
      <c r="E94" s="12" t="s">
        <v>58</v>
      </c>
      <c r="F94" s="1" t="s">
        <v>757</v>
      </c>
      <c r="G94" s="12" t="s">
        <v>733</v>
      </c>
    </row>
    <row r="95" spans="1:7">
      <c r="A95" s="13" t="s">
        <v>707</v>
      </c>
      <c r="B95" s="13" t="str">
        <f>VLOOKUP(D95,コード一覧!$A$2:$H$201,3,FALSE)</f>
        <v>A41</v>
      </c>
      <c r="C95" s="3" t="s">
        <v>43</v>
      </c>
      <c r="D95" s="30" t="s">
        <v>149</v>
      </c>
      <c r="E95" s="12" t="s">
        <v>60</v>
      </c>
      <c r="F95" s="1" t="s">
        <v>758</v>
      </c>
      <c r="G95" s="12" t="s">
        <v>733</v>
      </c>
    </row>
    <row r="96" spans="1:7">
      <c r="A96" s="13" t="s">
        <v>708</v>
      </c>
      <c r="B96" s="13" t="str">
        <f>VLOOKUP(D96,コード一覧!$A$2:$H$201,3,FALSE)</f>
        <v>A42</v>
      </c>
      <c r="C96" s="3" t="s">
        <v>44</v>
      </c>
      <c r="D96" s="30" t="s">
        <v>150</v>
      </c>
      <c r="E96" s="12" t="s">
        <v>60</v>
      </c>
      <c r="F96" s="1" t="s">
        <v>758</v>
      </c>
      <c r="G96" s="12" t="s">
        <v>733</v>
      </c>
    </row>
    <row r="97" spans="1:7">
      <c r="A97" s="13" t="s">
        <v>708</v>
      </c>
      <c r="B97" s="13" t="str">
        <f>VLOOKUP(D97,コード一覧!$A$2:$H$201,3,FALSE)</f>
        <v>A42C38</v>
      </c>
      <c r="C97" s="3" t="s">
        <v>44</v>
      </c>
      <c r="D97" s="30" t="s">
        <v>151</v>
      </c>
      <c r="E97" s="12" t="s">
        <v>58</v>
      </c>
      <c r="F97" s="1" t="s">
        <v>757</v>
      </c>
      <c r="G97" s="12" t="s">
        <v>733</v>
      </c>
    </row>
    <row r="98" spans="1:7">
      <c r="A98" s="13" t="s">
        <v>737</v>
      </c>
      <c r="B98" s="13" t="str">
        <f>VLOOKUP(D98,コード一覧!$A$2:$H$201,3,FALSE)</f>
        <v>A42C47</v>
      </c>
      <c r="C98" s="3" t="s">
        <v>737</v>
      </c>
      <c r="D98" s="30" t="s">
        <v>152</v>
      </c>
      <c r="E98" s="12" t="s">
        <v>58</v>
      </c>
      <c r="F98" s="1" t="s">
        <v>757</v>
      </c>
      <c r="G98" s="12" t="s">
        <v>733</v>
      </c>
    </row>
    <row r="99" spans="1:7">
      <c r="A99" s="13" t="s">
        <v>709</v>
      </c>
      <c r="B99" s="13" t="str">
        <f>VLOOKUP(D99,コード一覧!$A$2:$H$201,3,FALSE)</f>
        <v>A43</v>
      </c>
      <c r="C99" s="3" t="s">
        <v>45</v>
      </c>
      <c r="D99" s="30" t="s">
        <v>153</v>
      </c>
      <c r="E99" s="12" t="s">
        <v>60</v>
      </c>
      <c r="F99" s="1" t="s">
        <v>758</v>
      </c>
      <c r="G99" s="12" t="s">
        <v>733</v>
      </c>
    </row>
    <row r="100" spans="1:7">
      <c r="A100" s="13" t="s">
        <v>709</v>
      </c>
      <c r="B100" s="13" t="str">
        <f>VLOOKUP(D100,コード一覧!$A$2:$H$201,3,FALSE)</f>
        <v>A43B20</v>
      </c>
      <c r="C100" s="3" t="s">
        <v>45</v>
      </c>
      <c r="D100" s="30" t="s">
        <v>154</v>
      </c>
      <c r="E100" s="12" t="s">
        <v>56</v>
      </c>
      <c r="F100" s="1" t="s">
        <v>757</v>
      </c>
      <c r="G100" s="12" t="s">
        <v>733</v>
      </c>
    </row>
    <row r="101" spans="1:7">
      <c r="A101" s="13" t="s">
        <v>710</v>
      </c>
      <c r="B101" s="13" t="str">
        <f>VLOOKUP(D101,コード一覧!$A$2:$H$201,3,FALSE)</f>
        <v>A44</v>
      </c>
      <c r="C101" s="3" t="s">
        <v>46</v>
      </c>
      <c r="D101" s="30" t="s">
        <v>155</v>
      </c>
      <c r="E101" s="12" t="s">
        <v>60</v>
      </c>
      <c r="F101" s="1" t="s">
        <v>758</v>
      </c>
      <c r="G101" s="12" t="s">
        <v>733</v>
      </c>
    </row>
    <row r="102" spans="1:7">
      <c r="A102" s="13" t="s">
        <v>710</v>
      </c>
      <c r="B102" s="13" t="str">
        <f>VLOOKUP(D102,コード一覧!$A$2:$H$201,3,FALSE)</f>
        <v>A44C39</v>
      </c>
      <c r="C102" s="3" t="s">
        <v>46</v>
      </c>
      <c r="D102" s="30" t="s">
        <v>156</v>
      </c>
      <c r="E102" s="12" t="s">
        <v>58</v>
      </c>
      <c r="F102" s="1" t="s">
        <v>757</v>
      </c>
      <c r="G102" s="12" t="s">
        <v>733</v>
      </c>
    </row>
    <row r="103" spans="1:7">
      <c r="A103" s="13" t="s">
        <v>711</v>
      </c>
      <c r="B103" s="13" t="str">
        <f>VLOOKUP(D103,コード一覧!$A$2:$H$201,3,FALSE)</f>
        <v>A45</v>
      </c>
      <c r="C103" s="3" t="s">
        <v>47</v>
      </c>
      <c r="D103" s="30" t="s">
        <v>157</v>
      </c>
      <c r="E103" s="12" t="s">
        <v>60</v>
      </c>
      <c r="F103" s="1" t="s">
        <v>758</v>
      </c>
      <c r="G103" s="12" t="s">
        <v>733</v>
      </c>
    </row>
    <row r="104" spans="1:7">
      <c r="A104" s="13" t="s">
        <v>712</v>
      </c>
      <c r="B104" s="13" t="str">
        <f>VLOOKUP(D104,コード一覧!$A$2:$H$201,3,FALSE)</f>
        <v>A46</v>
      </c>
      <c r="C104" s="3" t="s">
        <v>48</v>
      </c>
      <c r="D104" s="30" t="s">
        <v>158</v>
      </c>
      <c r="E104" s="12" t="s">
        <v>60</v>
      </c>
      <c r="F104" s="1" t="s">
        <v>758</v>
      </c>
      <c r="G104" s="12" t="s">
        <v>733</v>
      </c>
    </row>
    <row r="105" spans="1:7">
      <c r="A105" s="13" t="s">
        <v>737</v>
      </c>
      <c r="B105" s="13" t="str">
        <f>VLOOKUP(D105,コード一覧!$A$2:$H$201,3,FALSE)</f>
        <v>A46C41</v>
      </c>
      <c r="C105" s="3" t="s">
        <v>737</v>
      </c>
      <c r="D105" s="30" t="s">
        <v>159</v>
      </c>
      <c r="E105" s="12" t="s">
        <v>58</v>
      </c>
      <c r="F105" s="1"/>
      <c r="G105" s="12" t="s">
        <v>733</v>
      </c>
    </row>
    <row r="106" spans="1:7">
      <c r="A106" s="13" t="s">
        <v>713</v>
      </c>
      <c r="B106" s="13" t="str">
        <f>VLOOKUP(D106,コード一覧!$A$2:$H$201,3,FALSE)</f>
        <v>A47</v>
      </c>
      <c r="C106" s="3" t="s">
        <v>49</v>
      </c>
      <c r="D106" s="30" t="s">
        <v>160</v>
      </c>
      <c r="E106" s="12" t="s">
        <v>60</v>
      </c>
      <c r="F106" s="1" t="s">
        <v>758</v>
      </c>
      <c r="G106" s="12" t="s">
        <v>733</v>
      </c>
    </row>
    <row r="107" spans="1:7">
      <c r="A107" s="13" t="s">
        <v>713</v>
      </c>
      <c r="B107" s="13" t="str">
        <f>VLOOKUP(D107,コード一覧!$A$2:$H$201,3,FALSE)</f>
        <v>A47C42</v>
      </c>
      <c r="C107" s="3" t="s">
        <v>49</v>
      </c>
      <c r="D107" s="30" t="s">
        <v>161</v>
      </c>
      <c r="E107" s="12" t="s">
        <v>58</v>
      </c>
      <c r="F107" s="1" t="s">
        <v>757</v>
      </c>
      <c r="G107" s="12" t="s">
        <v>733</v>
      </c>
    </row>
  </sheetData>
  <phoneticPr fontId="3"/>
  <conditionalFormatting sqref="A1:XFD1048576">
    <cfRule type="expression" dxfId="22" priority="1">
      <formula>EXACT(A1,#REF!)=FALSE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8A82F-17E0-4402-BD49-C8E6D92364FA}">
  <dimension ref="A1:G51"/>
  <sheetViews>
    <sheetView zoomScale="85" zoomScaleNormal="85" workbookViewId="0">
      <selection activeCell="E5" sqref="E5"/>
    </sheetView>
  </sheetViews>
  <sheetFormatPr defaultColWidth="8.88671875" defaultRowHeight="12.9"/>
  <cols>
    <col min="1" max="1" width="18.109375" style="25" customWidth="1"/>
    <col min="2" max="2" width="20" style="161" customWidth="1"/>
    <col min="3" max="3" width="31.5546875" style="25" customWidth="1"/>
    <col min="4" max="4" width="25.77734375" style="25" customWidth="1"/>
    <col min="5" max="5" width="25.77734375" style="203" customWidth="1"/>
    <col min="6" max="6" width="25.77734375" style="204" customWidth="1"/>
    <col min="7" max="7" width="52.6640625" style="25" customWidth="1"/>
    <col min="8" max="9" width="34.44140625" style="25" customWidth="1"/>
    <col min="10" max="10" width="18.6640625" style="25" bestFit="1" customWidth="1"/>
    <col min="11" max="11" width="50.77734375" style="25" customWidth="1"/>
    <col min="12" max="16384" width="8.88671875" style="25"/>
  </cols>
  <sheetData>
    <row r="1" spans="1:7" s="193" customFormat="1" ht="24.45" customHeight="1">
      <c r="A1" s="193" t="s">
        <v>1076</v>
      </c>
      <c r="B1" s="210">
        <f>IF(ISBLANK('1回答者・共通設問'!C5),'1回答者・共通設問'!B5,'1回答者・共通設問'!C5)</f>
        <v>0</v>
      </c>
      <c r="E1" s="194"/>
      <c r="F1" s="195"/>
    </row>
    <row r="2" spans="1:7" s="196" customFormat="1" ht="21.75" customHeight="1">
      <c r="A2" s="54" t="s">
        <v>1077</v>
      </c>
      <c r="B2" s="54" t="s">
        <v>749</v>
      </c>
      <c r="C2" s="54" t="s">
        <v>754</v>
      </c>
      <c r="D2" s="54" t="s">
        <v>1078</v>
      </c>
      <c r="E2" s="54" t="s">
        <v>1079</v>
      </c>
      <c r="F2" s="54" t="s">
        <v>1080</v>
      </c>
      <c r="G2" s="54" t="s">
        <v>1081</v>
      </c>
    </row>
    <row r="3" spans="1:7" s="186" customFormat="1" ht="61.15" customHeight="1">
      <c r="A3" s="183" t="s">
        <v>722</v>
      </c>
      <c r="B3" s="184" t="s">
        <v>1082</v>
      </c>
      <c r="C3" s="184" t="s">
        <v>1245</v>
      </c>
      <c r="D3" s="185" t="s">
        <v>750</v>
      </c>
      <c r="E3" s="185" t="s">
        <v>750</v>
      </c>
      <c r="F3" s="185" t="s">
        <v>750</v>
      </c>
      <c r="G3" s="183" t="s">
        <v>750</v>
      </c>
    </row>
    <row r="4" spans="1:7" s="197" customFormat="1" ht="40.1" customHeight="1">
      <c r="A4" s="269" t="s">
        <v>1083</v>
      </c>
      <c r="B4" s="269"/>
      <c r="C4" s="270"/>
      <c r="D4" s="269"/>
      <c r="E4" s="269"/>
      <c r="F4" s="269"/>
      <c r="G4" s="269"/>
    </row>
    <row r="5" spans="1:7" s="197" customFormat="1" ht="40.1" customHeight="1">
      <c r="A5" s="269" t="s">
        <v>1083</v>
      </c>
      <c r="B5" s="269"/>
      <c r="C5" s="270"/>
      <c r="D5" s="269"/>
      <c r="E5" s="269"/>
      <c r="F5" s="269"/>
      <c r="G5" s="269"/>
    </row>
    <row r="6" spans="1:7" ht="60.65" customHeight="1">
      <c r="B6" s="25"/>
      <c r="C6" s="198"/>
      <c r="D6" s="198"/>
      <c r="E6" s="198"/>
      <c r="F6" s="198"/>
    </row>
    <row r="7" spans="1:7" ht="27.85" customHeight="1">
      <c r="A7" s="225" t="s">
        <v>1251</v>
      </c>
      <c r="B7" s="226"/>
      <c r="C7" s="227"/>
      <c r="D7" s="227"/>
      <c r="E7" s="227"/>
      <c r="F7" s="227"/>
      <c r="G7" s="226"/>
    </row>
    <row r="8" spans="1:7" ht="38.4" customHeight="1">
      <c r="A8" s="228"/>
      <c r="B8" s="229" t="str" cm="1">
        <f t="array" ref="B8">IFERROR(_xlfn.TEXTJOIN("／",TRUE,INDEX(_xlfn._xlws.FILTER('2023養成予定'!$A$2:$AC$198,'2023養成予定'!$A$2:$A$198=$B$1,""),,4)),"エラー")</f>
        <v/>
      </c>
      <c r="C8" s="229" t="str" cm="1">
        <f t="array" ref="C8">IFERROR(_xlfn.TEXTJOIN("／",TRUE,INDEX(_xlfn._xlws.FILTER('2023養成予定'!$A$2:$AC$198,'2023養成予定'!$A$2:$A$198=$B$1,""),,8)),"エラー")</f>
        <v/>
      </c>
      <c r="D8" s="228" t="str" cm="1">
        <f t="array" ref="D8">IFERROR(_xlfn.TEXTJOIN("／",TRUE,INDEX(_xlfn._xlws.FILTER('2023養成予定'!$A$2:$AC$198,'2023養成予定'!$A$2:$A$198=$B$1,""),,9)),"エラー")</f>
        <v/>
      </c>
      <c r="E8" s="229" t="str" cm="1">
        <f t="array" ref="E8">IFERROR(_xlfn.TEXTJOIN("／",TRUE,INDEX(_xlfn._xlws.FILTER('2023養成予定'!$A$2:$AC$198,'2023養成予定'!$A$2:$A$198=$B$1,""),,11)),"エラー")</f>
        <v/>
      </c>
      <c r="F8" s="229" t="str" cm="1">
        <f t="array" ref="F8">IFERROR(_xlfn.TEXTJOIN("／",TRUE,INDEX(_xlfn._xlws.FILTER('2023養成予定'!$A$2:$AC$198,'2023養成予定'!$A$2:$A$198=$B$1,""),,13)),"エラー")</f>
        <v/>
      </c>
      <c r="G8" s="228"/>
    </row>
    <row r="9" spans="1:7" ht="31.25" customHeight="1">
      <c r="A9" s="230" t="s">
        <v>1246</v>
      </c>
      <c r="B9" s="227"/>
      <c r="C9" s="227"/>
      <c r="D9" s="226"/>
      <c r="E9" s="227"/>
      <c r="F9" s="227"/>
      <c r="G9" s="226"/>
    </row>
    <row r="10" spans="1:7" ht="56.4" customHeight="1">
      <c r="B10" s="198"/>
      <c r="C10" s="198"/>
      <c r="E10" s="198"/>
      <c r="F10" s="198"/>
    </row>
    <row r="11" spans="1:7" ht="56.4" customHeight="1">
      <c r="B11" s="25"/>
      <c r="C11" s="199"/>
      <c r="D11" s="199"/>
      <c r="E11" s="199"/>
      <c r="F11" s="199"/>
    </row>
    <row r="12" spans="1:7" ht="54.35" customHeight="1">
      <c r="B12" s="25"/>
      <c r="E12" s="25"/>
      <c r="F12" s="25"/>
    </row>
    <row r="13" spans="1:7" ht="54.35" customHeight="1">
      <c r="B13" s="198"/>
      <c r="E13" s="25"/>
      <c r="F13" s="25"/>
    </row>
    <row r="14" spans="1:7" ht="65.400000000000006" customHeight="1">
      <c r="B14" s="25"/>
      <c r="D14" s="198"/>
      <c r="E14" s="198"/>
      <c r="F14" s="198"/>
    </row>
    <row r="15" spans="1:7" ht="55.9" customHeight="1">
      <c r="B15" s="25"/>
      <c r="E15" s="25"/>
      <c r="F15" s="25"/>
    </row>
    <row r="16" spans="1:7" ht="68.599999999999994" customHeight="1">
      <c r="B16" s="25"/>
      <c r="E16" s="25"/>
      <c r="F16" s="25"/>
    </row>
    <row r="17" spans="2:6" ht="68.599999999999994" customHeight="1">
      <c r="B17" s="25"/>
      <c r="E17" s="25"/>
      <c r="F17" s="25"/>
    </row>
    <row r="18" spans="2:6" ht="54.35" customHeight="1">
      <c r="B18" s="25"/>
      <c r="C18" s="198"/>
      <c r="D18" s="198"/>
      <c r="E18" s="198"/>
      <c r="F18" s="198"/>
    </row>
    <row r="19" spans="2:6" ht="54.35" customHeight="1">
      <c r="B19" s="25"/>
      <c r="C19" s="198"/>
      <c r="D19" s="198"/>
      <c r="E19" s="198"/>
      <c r="F19" s="198"/>
    </row>
    <row r="20" spans="2:6" ht="59.8" customHeight="1">
      <c r="B20" s="25"/>
      <c r="C20" s="198"/>
      <c r="D20" s="198"/>
      <c r="E20" s="198"/>
      <c r="F20" s="198"/>
    </row>
    <row r="21" spans="2:6" ht="59.8" customHeight="1">
      <c r="B21" s="25"/>
      <c r="C21" s="198"/>
      <c r="D21" s="198"/>
      <c r="E21" s="198"/>
      <c r="F21" s="198"/>
    </row>
    <row r="22" spans="2:6" ht="67.25" customHeight="1">
      <c r="B22" s="25"/>
      <c r="C22" s="198"/>
      <c r="D22" s="198"/>
      <c r="E22" s="198"/>
      <c r="F22" s="198"/>
    </row>
    <row r="23" spans="2:6" ht="67.25" customHeight="1">
      <c r="B23" s="25"/>
      <c r="C23" s="198"/>
      <c r="D23" s="198"/>
      <c r="E23" s="198"/>
      <c r="F23" s="198"/>
    </row>
    <row r="24" spans="2:6" ht="59.8" customHeight="1">
      <c r="B24" s="25"/>
      <c r="C24" s="198"/>
      <c r="D24" s="198"/>
      <c r="E24" s="198"/>
      <c r="F24" s="198"/>
    </row>
    <row r="25" spans="2:6" ht="59.8" customHeight="1">
      <c r="B25" s="25"/>
      <c r="C25" s="199"/>
      <c r="D25" s="200"/>
      <c r="E25" s="199"/>
      <c r="F25" s="199"/>
    </row>
    <row r="26" spans="2:6" ht="58.75" customHeight="1">
      <c r="B26" s="25"/>
      <c r="C26" s="198"/>
      <c r="D26" s="198"/>
      <c r="E26" s="198"/>
      <c r="F26" s="198"/>
    </row>
    <row r="27" spans="2:6" ht="58.75" customHeight="1">
      <c r="B27" s="25"/>
      <c r="C27" s="198"/>
      <c r="D27" s="198"/>
      <c r="E27" s="198"/>
      <c r="F27" s="198"/>
    </row>
    <row r="28" spans="2:6" ht="46.9" customHeight="1">
      <c r="B28" s="25"/>
      <c r="C28" s="198"/>
      <c r="D28" s="198"/>
      <c r="E28" s="198"/>
      <c r="F28" s="198"/>
    </row>
    <row r="29" spans="2:6" ht="44.35" customHeight="1">
      <c r="B29" s="25"/>
      <c r="C29" s="198"/>
      <c r="D29" s="198"/>
      <c r="E29" s="198"/>
      <c r="F29" s="198"/>
    </row>
    <row r="30" spans="2:6">
      <c r="B30" s="25"/>
      <c r="C30" s="164"/>
      <c r="E30" s="25"/>
      <c r="F30" s="25"/>
    </row>
    <row r="31" spans="2:6" ht="48.25" customHeight="1">
      <c r="B31" s="25"/>
      <c r="C31" s="199"/>
      <c r="D31" s="200"/>
      <c r="E31" s="199"/>
      <c r="F31" s="199"/>
    </row>
    <row r="32" spans="2:6" ht="48.6" customHeight="1">
      <c r="B32" s="25"/>
      <c r="C32" s="164"/>
      <c r="E32" s="25"/>
      <c r="F32" s="25"/>
    </row>
    <row r="33" spans="2:6" ht="48.6" customHeight="1">
      <c r="B33" s="25"/>
      <c r="C33" s="164"/>
      <c r="E33" s="25"/>
      <c r="F33" s="25"/>
    </row>
    <row r="34" spans="2:6" ht="48.6" customHeight="1">
      <c r="B34" s="25"/>
      <c r="C34" s="164"/>
      <c r="E34" s="25"/>
      <c r="F34" s="25"/>
    </row>
    <row r="35" spans="2:6" ht="48.6" customHeight="1">
      <c r="B35" s="25"/>
      <c r="C35" s="198"/>
      <c r="D35" s="198"/>
      <c r="E35" s="198"/>
      <c r="F35" s="198"/>
    </row>
    <row r="36" spans="2:6" ht="46.9" customHeight="1">
      <c r="B36" s="25"/>
      <c r="C36" s="198"/>
      <c r="D36" s="198"/>
      <c r="E36" s="198"/>
      <c r="F36" s="198"/>
    </row>
    <row r="37" spans="2:6" ht="40.25" customHeight="1">
      <c r="B37" s="25"/>
      <c r="C37" s="199"/>
      <c r="D37" s="200"/>
      <c r="E37" s="199"/>
      <c r="F37" s="199"/>
    </row>
    <row r="38" spans="2:6" ht="43.85" customHeight="1">
      <c r="B38" s="25"/>
      <c r="C38" s="201"/>
      <c r="D38" s="201"/>
      <c r="E38" s="25"/>
      <c r="F38" s="25"/>
    </row>
    <row r="39" spans="2:6" ht="43.85" customHeight="1">
      <c r="B39" s="25"/>
      <c r="C39" s="202"/>
      <c r="D39" s="202"/>
      <c r="E39" s="198"/>
      <c r="F39" s="198"/>
    </row>
    <row r="40" spans="2:6" ht="50.3" customHeight="1">
      <c r="B40" s="25"/>
      <c r="C40" s="198"/>
      <c r="D40" s="198"/>
      <c r="E40" s="198"/>
      <c r="F40" s="198"/>
    </row>
    <row r="41" spans="2:6" ht="46.2" customHeight="1">
      <c r="B41" s="25"/>
      <c r="C41" s="198"/>
      <c r="D41" s="198"/>
      <c r="E41" s="198"/>
      <c r="F41" s="198"/>
    </row>
    <row r="42" spans="2:6" ht="50.45" customHeight="1">
      <c r="B42" s="25"/>
      <c r="C42" s="198"/>
      <c r="D42" s="198"/>
      <c r="E42" s="198"/>
      <c r="F42" s="198"/>
    </row>
    <row r="43" spans="2:6" ht="71.349999999999994" customHeight="1">
      <c r="B43" s="25"/>
      <c r="C43" s="198"/>
      <c r="D43" s="198"/>
      <c r="E43" s="198"/>
      <c r="F43" s="198"/>
    </row>
    <row r="44" spans="2:6" ht="61.85" customHeight="1">
      <c r="B44" s="25"/>
      <c r="C44" s="164"/>
      <c r="E44" s="25"/>
      <c r="F44" s="25"/>
    </row>
    <row r="45" spans="2:6" ht="61.85" customHeight="1">
      <c r="B45" s="25"/>
      <c r="C45" s="198"/>
      <c r="D45" s="198"/>
      <c r="E45" s="198"/>
      <c r="F45" s="198"/>
    </row>
    <row r="46" spans="2:6" ht="53.35" customHeight="1">
      <c r="B46" s="25"/>
      <c r="C46" s="198"/>
      <c r="D46" s="198"/>
      <c r="E46" s="198"/>
      <c r="F46" s="198"/>
    </row>
    <row r="47" spans="2:6" ht="53.35" customHeight="1">
      <c r="B47" s="25"/>
      <c r="C47" s="198"/>
      <c r="D47" s="198"/>
      <c r="E47" s="198"/>
      <c r="F47" s="198"/>
    </row>
    <row r="48" spans="2:6" ht="56.4" customHeight="1">
      <c r="B48" s="25"/>
      <c r="C48" s="198"/>
      <c r="D48" s="198"/>
      <c r="E48" s="198"/>
      <c r="F48" s="198"/>
    </row>
    <row r="49" spans="2:6" ht="56.4" customHeight="1">
      <c r="B49" s="25"/>
      <c r="C49" s="198"/>
      <c r="D49" s="198"/>
      <c r="E49" s="198"/>
      <c r="F49" s="198"/>
    </row>
    <row r="50" spans="2:6" ht="49.75" customHeight="1">
      <c r="B50" s="25"/>
      <c r="C50" s="198"/>
      <c r="D50" s="198"/>
      <c r="E50" s="198"/>
      <c r="F50" s="198"/>
    </row>
    <row r="51" spans="2:6" ht="52.15" customHeight="1">
      <c r="B51" s="25"/>
      <c r="C51" s="199"/>
      <c r="D51" s="199"/>
      <c r="E51" s="199"/>
      <c r="F51" s="199"/>
    </row>
  </sheetData>
  <sheetProtection insertRows="0"/>
  <phoneticPr fontId="3"/>
  <conditionalFormatting sqref="A3">
    <cfRule type="containsText" dxfId="21" priority="1" operator="containsText" text="2021年度 実績">
      <formula>NOT(ISERROR(SEARCH("2021年度 実績",A3)))</formula>
    </cfRule>
  </conditionalFormatting>
  <conditionalFormatting sqref="B3:F3">
    <cfRule type="cellIs" dxfId="20" priority="2" operator="equal">
      <formula>"未回答"</formula>
    </cfRule>
  </conditionalFormatting>
  <conditionalFormatting sqref="B4:F7 B11:F11 B18:F23 B26:F37 B40:F51 B10:C10 E10:F10">
    <cfRule type="containsText" dxfId="19" priority="10" operator="containsText" text="同左">
      <formula>NOT(ISERROR(SEARCH("同左",B4)))</formula>
    </cfRule>
  </conditionalFormatting>
  <conditionalFormatting sqref="H2:XFD2 A4:XFD5 B6:XFD9 A6:A51 G10:XFD13 D10:D51 B11 E12:F13 B12:C21 E14:XFD17 E18:F21 G18:XFD23 B22:B23 B24:C33 E24:XFD33 B34:B35 G34:XFD37 E36:F37 B36:C51 E38:XFD51 A52:XFD1048576">
    <cfRule type="expression" dxfId="18" priority="5">
      <formula>_xlfn.ISFORMULA(A2)</formula>
    </cfRule>
  </conditionalFormatting>
  <pageMargins left="0.7" right="0.7" top="0.75" bottom="0.75" header="0.3" footer="0.3"/>
  <pageSetup paperSize="9" scale="40" orientation="portrait" r:id="rId1"/>
  <ignoredErrors>
    <ignoredError sqref="C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A25A7-6AC6-4D2D-9537-18A357F2CA3C}">
  <dimension ref="A1:K25"/>
  <sheetViews>
    <sheetView zoomScaleNormal="100" workbookViewId="0">
      <pane ySplit="3" topLeftCell="A4" activePane="bottomLeft" state="frozen"/>
      <selection pane="bottomLeft" activeCell="B4" sqref="B4"/>
    </sheetView>
  </sheetViews>
  <sheetFormatPr defaultColWidth="8.88671875" defaultRowHeight="12.9"/>
  <cols>
    <col min="1" max="1" width="16.6640625" style="5" bestFit="1" customWidth="1"/>
    <col min="2" max="2" width="25.44140625" style="5" customWidth="1"/>
    <col min="3" max="3" width="23.6640625" style="2" customWidth="1"/>
    <col min="4" max="4" width="17.109375" style="11" customWidth="1"/>
    <col min="5" max="5" width="18.21875" style="11" customWidth="1"/>
    <col min="6" max="6" width="11.77734375" style="2" customWidth="1"/>
    <col min="7" max="8" width="10.77734375" style="11" customWidth="1"/>
    <col min="9" max="9" width="10.77734375" style="25" customWidth="1"/>
    <col min="10" max="10" width="13" style="6" customWidth="1"/>
    <col min="11" max="11" width="41" style="6" customWidth="1"/>
    <col min="12" max="12" width="34.33203125" style="6" customWidth="1"/>
    <col min="13" max="13" width="15.77734375" style="6" customWidth="1"/>
    <col min="14" max="16384" width="8.88671875" style="6"/>
  </cols>
  <sheetData>
    <row r="1" spans="1:11" s="213" customFormat="1" ht="21.75" customHeight="1">
      <c r="A1" s="211" t="s">
        <v>721</v>
      </c>
      <c r="B1" s="211">
        <f>IF(ISBLANK('1回答者・共通設問'!C5),'1回答者・共通設問'!B5,'1回答者・共通設問'!C5)</f>
        <v>0</v>
      </c>
      <c r="C1" s="212"/>
      <c r="F1" s="212"/>
      <c r="I1" s="50"/>
    </row>
    <row r="2" spans="1:11" s="17" customFormat="1" ht="29.9" customHeight="1">
      <c r="A2" s="8" t="s">
        <v>164</v>
      </c>
      <c r="B2" s="9" t="s">
        <v>1259</v>
      </c>
      <c r="C2" s="10" t="s">
        <v>741</v>
      </c>
      <c r="D2" s="9" t="s">
        <v>740</v>
      </c>
      <c r="E2" s="9" t="s">
        <v>739</v>
      </c>
      <c r="F2" s="10" t="s">
        <v>742</v>
      </c>
      <c r="G2" s="10" t="s">
        <v>743</v>
      </c>
      <c r="H2" s="10" t="s">
        <v>744</v>
      </c>
      <c r="I2" s="10" t="s">
        <v>745</v>
      </c>
      <c r="J2" s="10" t="s">
        <v>1257</v>
      </c>
      <c r="K2" s="10" t="s">
        <v>746</v>
      </c>
    </row>
    <row r="3" spans="1:11" s="11" customFormat="1" ht="103.95" customHeight="1">
      <c r="A3" s="241" t="s">
        <v>722</v>
      </c>
      <c r="B3" s="239" t="s">
        <v>1244</v>
      </c>
      <c r="C3" s="239" t="s">
        <v>748</v>
      </c>
      <c r="D3" s="239" t="s">
        <v>1263</v>
      </c>
      <c r="E3" s="242" t="s">
        <v>1258</v>
      </c>
      <c r="F3" s="243" t="s">
        <v>1255</v>
      </c>
      <c r="G3" s="244"/>
      <c r="H3" s="244"/>
      <c r="I3" s="244"/>
      <c r="J3" s="244"/>
      <c r="K3" s="241" t="s">
        <v>750</v>
      </c>
    </row>
    <row r="4" spans="1:11" ht="23.8" customHeight="1">
      <c r="A4" s="236" t="s">
        <v>723</v>
      </c>
      <c r="B4" s="231"/>
      <c r="C4" s="232"/>
      <c r="D4" s="267"/>
      <c r="E4" s="237"/>
      <c r="F4" s="233"/>
      <c r="G4" s="233"/>
      <c r="H4" s="233"/>
      <c r="I4" s="233"/>
      <c r="J4" s="233"/>
      <c r="K4" s="234"/>
    </row>
    <row r="5" spans="1:11" ht="23.8" customHeight="1">
      <c r="A5" s="236" t="s">
        <v>723</v>
      </c>
      <c r="B5" s="231"/>
      <c r="C5" s="232"/>
      <c r="D5" s="267"/>
      <c r="E5" s="237"/>
      <c r="F5" s="233"/>
      <c r="G5" s="233"/>
      <c r="H5" s="233"/>
      <c r="I5" s="233"/>
      <c r="J5" s="233"/>
      <c r="K5" s="235"/>
    </row>
    <row r="6" spans="1:11" ht="23.8" customHeight="1">
      <c r="A6" s="236" t="s">
        <v>723</v>
      </c>
      <c r="B6" s="231"/>
      <c r="C6" s="232"/>
      <c r="D6" s="267"/>
      <c r="E6" s="237"/>
      <c r="F6" s="233"/>
      <c r="G6" s="233"/>
      <c r="H6" s="233"/>
      <c r="I6" s="233"/>
      <c r="J6" s="233"/>
      <c r="K6" s="235"/>
    </row>
    <row r="7" spans="1:11" ht="23.8" customHeight="1">
      <c r="A7" s="236" t="s">
        <v>723</v>
      </c>
      <c r="B7" s="231"/>
      <c r="C7" s="232"/>
      <c r="D7" s="267"/>
      <c r="E7" s="237"/>
      <c r="F7" s="233"/>
      <c r="G7" s="233"/>
      <c r="H7" s="233"/>
      <c r="I7" s="233"/>
      <c r="J7" s="233"/>
      <c r="K7" s="235"/>
    </row>
    <row r="8" spans="1:11" ht="23.8" customHeight="1">
      <c r="A8" s="236" t="s">
        <v>723</v>
      </c>
      <c r="B8" s="231"/>
      <c r="C8" s="232"/>
      <c r="D8" s="267"/>
      <c r="E8" s="237"/>
      <c r="F8" s="233"/>
      <c r="G8" s="233"/>
      <c r="H8" s="233"/>
      <c r="I8" s="233"/>
      <c r="J8" s="233"/>
      <c r="K8" s="235"/>
    </row>
    <row r="9" spans="1:11" ht="23.8" customHeight="1">
      <c r="A9" s="245"/>
      <c r="B9" s="246"/>
      <c r="C9" s="247"/>
      <c r="D9" s="248"/>
      <c r="E9" s="249"/>
      <c r="F9" s="250"/>
      <c r="G9" s="250"/>
      <c r="H9" s="250"/>
      <c r="I9" s="250"/>
      <c r="J9" s="250"/>
      <c r="K9" s="251"/>
    </row>
    <row r="10" spans="1:11" ht="23.8" customHeight="1">
      <c r="A10" s="245"/>
      <c r="B10" s="246"/>
      <c r="C10" s="247"/>
      <c r="D10" s="248"/>
      <c r="E10" s="249"/>
      <c r="F10" s="250"/>
      <c r="G10" s="250"/>
      <c r="H10" s="250"/>
      <c r="I10" s="250"/>
      <c r="J10" s="250"/>
      <c r="K10" s="251"/>
    </row>
    <row r="11" spans="1:11" ht="17">
      <c r="A11" s="252" t="s">
        <v>1261</v>
      </c>
      <c r="B11" s="253"/>
      <c r="C11" s="254"/>
      <c r="D11" s="255"/>
      <c r="E11" s="255"/>
      <c r="F11" s="254"/>
      <c r="G11" s="255"/>
      <c r="H11" s="255"/>
      <c r="I11" s="226"/>
      <c r="J11" s="256"/>
      <c r="K11" s="256"/>
    </row>
    <row r="12" spans="1:11">
      <c r="A12" s="253"/>
      <c r="B12" s="253"/>
      <c r="C12" s="254"/>
      <c r="D12" s="255"/>
      <c r="E12" s="255"/>
      <c r="F12" s="254"/>
      <c r="G12" s="255"/>
      <c r="H12" s="255"/>
      <c r="I12" s="226"/>
      <c r="J12" s="256"/>
      <c r="K12" s="256"/>
    </row>
    <row r="13" spans="1:11">
      <c r="A13" s="253"/>
      <c r="B13" s="253"/>
      <c r="C13" s="254"/>
      <c r="D13" s="255"/>
      <c r="E13" s="255"/>
      <c r="F13" s="254"/>
      <c r="G13" s="255"/>
      <c r="H13" s="255"/>
      <c r="I13" s="226"/>
      <c r="J13" s="256"/>
      <c r="K13" s="256"/>
    </row>
    <row r="14" spans="1:11">
      <c r="A14" s="253"/>
      <c r="B14" s="253"/>
      <c r="C14" s="254"/>
      <c r="D14" s="255"/>
      <c r="E14" s="255"/>
      <c r="F14" s="254"/>
      <c r="G14" s="255"/>
      <c r="H14" s="255"/>
      <c r="I14" s="226"/>
      <c r="J14" s="256"/>
      <c r="K14" s="256"/>
    </row>
    <row r="15" spans="1:11">
      <c r="A15" s="253"/>
      <c r="B15" s="253"/>
      <c r="C15" s="254"/>
      <c r="D15" s="255"/>
      <c r="E15" s="255"/>
      <c r="F15" s="254"/>
      <c r="G15" s="255"/>
      <c r="H15" s="255"/>
      <c r="I15" s="226"/>
      <c r="J15" s="256"/>
      <c r="K15" s="256"/>
    </row>
    <row r="16" spans="1:11">
      <c r="A16" s="253"/>
      <c r="B16" s="253"/>
      <c r="C16" s="254"/>
      <c r="D16" s="255"/>
      <c r="E16" s="255"/>
      <c r="F16" s="254"/>
      <c r="G16" s="255"/>
      <c r="H16" s="255"/>
      <c r="I16" s="226"/>
      <c r="J16" s="256"/>
      <c r="K16" s="256"/>
    </row>
    <row r="17" spans="1:11">
      <c r="A17" s="253"/>
      <c r="B17" s="253"/>
      <c r="C17" s="254"/>
      <c r="D17" s="255"/>
      <c r="E17" s="255"/>
      <c r="F17" s="254"/>
      <c r="G17" s="255"/>
      <c r="H17" s="255"/>
      <c r="I17" s="226"/>
      <c r="J17" s="256"/>
      <c r="K17" s="256"/>
    </row>
    <row r="18" spans="1:11">
      <c r="A18" s="253"/>
      <c r="B18" s="253"/>
      <c r="C18" s="254"/>
      <c r="D18" s="255"/>
      <c r="E18" s="255"/>
      <c r="F18" s="254"/>
      <c r="G18" s="255"/>
      <c r="H18" s="255"/>
      <c r="I18" s="226"/>
      <c r="J18" s="256"/>
      <c r="K18" s="256"/>
    </row>
    <row r="19" spans="1:11">
      <c r="A19" s="253"/>
      <c r="B19" s="253"/>
      <c r="C19" s="254"/>
      <c r="D19" s="255"/>
      <c r="E19" s="255"/>
      <c r="F19" s="254"/>
      <c r="G19" s="255"/>
      <c r="H19" s="255"/>
      <c r="I19" s="226"/>
      <c r="J19" s="256"/>
      <c r="K19" s="256"/>
    </row>
    <row r="20" spans="1:11">
      <c r="A20" s="253"/>
      <c r="B20" s="253"/>
      <c r="C20" s="254"/>
      <c r="D20" s="255"/>
      <c r="E20" s="255"/>
      <c r="F20" s="254"/>
      <c r="G20" s="255"/>
      <c r="H20" s="255"/>
      <c r="I20" s="226"/>
      <c r="J20" s="256"/>
      <c r="K20" s="256"/>
    </row>
    <row r="21" spans="1:11">
      <c r="A21" s="253"/>
      <c r="B21" s="253"/>
      <c r="C21" s="254"/>
      <c r="D21" s="255"/>
      <c r="E21" s="255"/>
      <c r="F21" s="254"/>
      <c r="G21" s="255"/>
      <c r="H21" s="255"/>
      <c r="I21" s="226"/>
      <c r="J21" s="256"/>
      <c r="K21" s="256"/>
    </row>
    <row r="22" spans="1:11">
      <c r="A22" s="253"/>
      <c r="B22" s="253"/>
      <c r="C22" s="254"/>
      <c r="D22" s="255"/>
      <c r="E22" s="255"/>
      <c r="F22" s="254"/>
      <c r="G22" s="255"/>
      <c r="H22" s="255"/>
      <c r="I22" s="226"/>
      <c r="J22" s="256"/>
      <c r="K22" s="256"/>
    </row>
    <row r="23" spans="1:11">
      <c r="A23" s="253"/>
      <c r="B23" s="253"/>
      <c r="C23" s="254"/>
      <c r="D23" s="255"/>
      <c r="E23" s="255"/>
      <c r="F23" s="254"/>
      <c r="G23" s="255"/>
      <c r="H23" s="255"/>
      <c r="I23" s="226"/>
      <c r="J23" s="256"/>
      <c r="K23" s="256"/>
    </row>
    <row r="24" spans="1:11">
      <c r="A24" s="253"/>
      <c r="B24" s="253"/>
      <c r="C24" s="254"/>
      <c r="D24" s="255"/>
      <c r="E24" s="255"/>
      <c r="F24" s="254"/>
      <c r="G24" s="255"/>
      <c r="H24" s="255"/>
      <c r="I24" s="226"/>
      <c r="J24" s="256"/>
      <c r="K24" s="256"/>
    </row>
    <row r="25" spans="1:11">
      <c r="A25" s="253"/>
      <c r="B25" s="253"/>
      <c r="C25" s="254"/>
      <c r="D25" s="255"/>
      <c r="E25" s="255"/>
      <c r="F25" s="254"/>
      <c r="G25" s="255"/>
      <c r="H25" s="255"/>
      <c r="I25" s="226"/>
      <c r="J25" s="256"/>
      <c r="K25" s="256"/>
    </row>
  </sheetData>
  <phoneticPr fontId="3"/>
  <conditionalFormatting sqref="A3:B1048576">
    <cfRule type="containsText" dxfId="17" priority="2" operator="containsText" text="2021年度 実績">
      <formula>NOT(ISERROR(SEARCH("2021年度 実績",A3)))</formula>
    </cfRule>
  </conditionalFormatting>
  <conditionalFormatting sqref="B2:E3">
    <cfRule type="cellIs" dxfId="16" priority="5" operator="equal">
      <formula>"未回答"</formula>
    </cfRule>
  </conditionalFormatting>
  <conditionalFormatting sqref="C4:E10">
    <cfRule type="cellIs" dxfId="15" priority="4" operator="equal">
      <formula>"未回答"</formula>
    </cfRule>
  </conditionalFormatting>
  <conditionalFormatting sqref="F2:K2">
    <cfRule type="cellIs" dxfId="14" priority="1" operator="equal">
      <formula>"未回答"</formula>
    </cfRule>
  </conditionalFormatting>
  <dataValidations count="2">
    <dataValidation type="list" allowBlank="1" showInputMessage="1" showErrorMessage="1" sqref="C4:C10" xr:uid="{6D2C4351-607F-4522-B2EA-BB9649D31C6D}">
      <formula1>"単年度,2年度中1年度目,2年度中2年度目,3年度中1年度目,3年度中2年度目,3年度中3年度目"</formula1>
    </dataValidation>
    <dataValidation type="list" allowBlank="1" showInputMessage="1" showErrorMessage="1" sqref="B4:B8" xr:uid="{0BB3ECB2-509D-4D6B-9737-DE06BFFB047C}">
      <formula1>"単一開催,前期,後期,地域1,地域2,地域3,その他◆備考欄に詳細を記入して下さい◆ "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37C37-F324-4EA7-95DE-BAABD6E91817}">
  <sheetPr codeName="Sheet6"/>
  <dimension ref="A1:E46"/>
  <sheetViews>
    <sheetView zoomScaleNormal="100" workbookViewId="0">
      <selection activeCell="B1" sqref="B1"/>
    </sheetView>
  </sheetViews>
  <sheetFormatPr defaultColWidth="8.88671875" defaultRowHeight="12.9"/>
  <cols>
    <col min="1" max="1" width="16.33203125" style="22" customWidth="1"/>
    <col min="2" max="2" width="29" style="24" customWidth="1"/>
    <col min="3" max="3" width="40.88671875" style="22" customWidth="1"/>
    <col min="4" max="4" width="31.77734375" style="22" customWidth="1"/>
    <col min="5" max="5" width="81" style="22" customWidth="1"/>
    <col min="6" max="16384" width="8.88671875" style="22"/>
  </cols>
  <sheetData>
    <row r="1" spans="1:5" s="211" customFormat="1" ht="22.45" customHeight="1">
      <c r="A1" s="211" t="s">
        <v>721</v>
      </c>
      <c r="B1" s="211">
        <f>IF(ISBLANK('1回答者・共通設問'!C5),'1回答者・共通設問'!B5,'1回答者・共通設問'!C5)</f>
        <v>0</v>
      </c>
    </row>
    <row r="2" spans="1:5" s="21" customFormat="1" ht="22.6" customHeight="1">
      <c r="A2" s="18" t="s">
        <v>164</v>
      </c>
      <c r="B2" s="19" t="s">
        <v>54</v>
      </c>
      <c r="C2" s="20" t="s">
        <v>738</v>
      </c>
      <c r="D2" s="20" t="s">
        <v>765</v>
      </c>
      <c r="E2" s="20" t="s">
        <v>747</v>
      </c>
    </row>
    <row r="3" spans="1:5" s="11" customFormat="1" ht="81.55" customHeight="1">
      <c r="A3" s="238" t="s">
        <v>725</v>
      </c>
      <c r="B3" s="239" t="s">
        <v>726</v>
      </c>
      <c r="C3" s="240" t="s">
        <v>1260</v>
      </c>
      <c r="D3" s="240" t="s">
        <v>752</v>
      </c>
      <c r="E3" s="240" t="s">
        <v>751</v>
      </c>
    </row>
    <row r="4" spans="1:5" ht="29.25" customHeight="1">
      <c r="A4" s="214" t="s">
        <v>723</v>
      </c>
      <c r="B4" s="215"/>
      <c r="C4" s="217"/>
      <c r="D4" s="217"/>
      <c r="E4" s="217"/>
    </row>
    <row r="5" spans="1:5" ht="29.25" customHeight="1">
      <c r="A5" s="214" t="s">
        <v>723</v>
      </c>
      <c r="B5" s="215"/>
      <c r="C5" s="217"/>
      <c r="D5" s="217"/>
      <c r="E5" s="217"/>
    </row>
    <row r="6" spans="1:5" ht="29.25" customHeight="1">
      <c r="A6" s="214" t="s">
        <v>723</v>
      </c>
      <c r="B6" s="215"/>
      <c r="C6" s="217"/>
      <c r="D6" s="217"/>
      <c r="E6" s="217"/>
    </row>
    <row r="7" spans="1:5" ht="29.25" customHeight="1">
      <c r="A7" s="214" t="s">
        <v>723</v>
      </c>
      <c r="B7" s="218"/>
      <c r="C7" s="217"/>
      <c r="D7" s="219"/>
      <c r="E7" s="216"/>
    </row>
    <row r="8" spans="1:5" ht="29.25" customHeight="1">
      <c r="A8" s="214" t="s">
        <v>723</v>
      </c>
      <c r="B8" s="218"/>
      <c r="C8" s="217"/>
      <c r="D8" s="220"/>
      <c r="E8" s="220"/>
    </row>
    <row r="9" spans="1:5" ht="17.7" customHeight="1">
      <c r="B9" s="22"/>
    </row>
    <row r="10" spans="1:5" ht="17.7" customHeight="1">
      <c r="B10" s="22"/>
    </row>
    <row r="11" spans="1:5" ht="17.7" customHeight="1">
      <c r="B11" s="22"/>
    </row>
    <row r="12" spans="1:5" ht="17.7" customHeight="1">
      <c r="B12" s="22"/>
    </row>
    <row r="13" spans="1:5" ht="17.7" customHeight="1">
      <c r="B13" s="22"/>
    </row>
    <row r="14" spans="1:5" ht="17.7" customHeight="1">
      <c r="B14" s="22"/>
    </row>
    <row r="15" spans="1:5" ht="17.7" customHeight="1">
      <c r="B15" s="22"/>
    </row>
    <row r="16" spans="1:5" ht="17.7" customHeight="1">
      <c r="B16" s="22"/>
    </row>
    <row r="17" spans="2:2" ht="17.7" customHeight="1">
      <c r="B17" s="22"/>
    </row>
    <row r="18" spans="2:2" ht="34.85" customHeight="1">
      <c r="B18" s="22"/>
    </row>
    <row r="19" spans="2:2" ht="34.15" customHeight="1"/>
    <row r="20" spans="2:2" ht="17.7" customHeight="1"/>
    <row r="21" spans="2:2" ht="17.7" customHeight="1"/>
    <row r="22" spans="2:2" ht="17.7" customHeight="1"/>
    <row r="23" spans="2:2" ht="17.7" customHeight="1"/>
    <row r="25" spans="2:2" ht="17.7" customHeight="1"/>
    <row r="27" spans="2:2" ht="59.95" customHeight="1"/>
    <row r="29" spans="2:2" ht="49.75" customHeight="1"/>
    <row r="30" spans="2:2" ht="17.7" customHeight="1"/>
    <row r="31" spans="2:2" ht="17.7" customHeight="1"/>
    <row r="32" spans="2:2" ht="17.7" customHeight="1"/>
    <row r="33" ht="17.7" customHeight="1"/>
    <row r="34" ht="17.7" customHeight="1"/>
    <row r="35" ht="17.7" customHeight="1"/>
    <row r="36" ht="17.7" customHeight="1"/>
    <row r="37" ht="17.7" customHeight="1"/>
    <row r="39" ht="17.7" customHeight="1"/>
    <row r="40" ht="15.65" customHeight="1"/>
    <row r="41" ht="17.7" customHeight="1"/>
    <row r="42" ht="17.7" customHeight="1"/>
    <row r="43" ht="17.7" customHeight="1"/>
    <row r="44" ht="17.7" customHeight="1"/>
    <row r="45" ht="17.7" customHeight="1"/>
    <row r="46" ht="17.7" customHeight="1"/>
  </sheetData>
  <phoneticPr fontId="2"/>
  <conditionalFormatting sqref="A2:A1048576">
    <cfRule type="containsText" dxfId="13" priority="118" operator="containsText" text="2022年度 実績">
      <formula>NOT(ISERROR(SEARCH("2022年度 実績",A2)))</formula>
    </cfRule>
  </conditionalFormatting>
  <conditionalFormatting sqref="A5:A8">
    <cfRule type="cellIs" dxfId="12" priority="141" operator="equal">
      <formula>"未回答"</formula>
    </cfRule>
  </conditionalFormatting>
  <conditionalFormatting sqref="A4:B6 D4:E6">
    <cfRule type="cellIs" dxfId="11" priority="144" operator="equal">
      <formula>"未回答"</formula>
    </cfRule>
  </conditionalFormatting>
  <conditionalFormatting sqref="B7:B8 D7:E8">
    <cfRule type="cellIs" dxfId="10" priority="12" operator="equal">
      <formula>"未回答"</formula>
    </cfRule>
  </conditionalFormatting>
  <conditionalFormatting sqref="B2:E3">
    <cfRule type="cellIs" dxfId="9" priority="146" operator="equal">
      <formula>"未回答"</formula>
    </cfRule>
  </conditionalFormatting>
  <conditionalFormatting sqref="C4:C8">
    <cfRule type="cellIs" dxfId="8" priority="1" operator="equal">
      <formula>"未回答"</formula>
    </cfRule>
  </conditionalFormatting>
  <dataValidations disablePrompts="1" count="1">
    <dataValidation type="list" allowBlank="1" showInputMessage="1" showErrorMessage="1" sqref="D4:D8" xr:uid="{C0C5F6AC-A4F6-4389-941E-4C9603D1D413}">
      <formula1>"現任研修費用を含む,現任研修費用を含まない"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B1B17-1517-4982-82F0-17242B68C2BC}">
  <dimension ref="A1:AJ52"/>
  <sheetViews>
    <sheetView zoomScale="85" zoomScaleNormal="85" workbookViewId="0">
      <pane xSplit="7" ySplit="1" topLeftCell="H2" activePane="bottomRight" state="frozen"/>
      <selection pane="topRight" activeCell="G1" sqref="G1"/>
      <selection pane="bottomLeft" activeCell="A2" sqref="A2"/>
      <selection pane="bottomRight" activeCell="A4" sqref="A4"/>
    </sheetView>
  </sheetViews>
  <sheetFormatPr defaultColWidth="8.88671875" defaultRowHeight="17"/>
  <cols>
    <col min="1" max="1" width="42.109375" style="25" customWidth="1"/>
    <col min="2" max="2" width="8.77734375" style="161" bestFit="1" customWidth="1"/>
    <col min="3" max="3" width="14.33203125" style="25" customWidth="1"/>
    <col min="4" max="4" width="26.6640625" style="25" customWidth="1"/>
    <col min="5" max="5" width="11.88671875" style="25" customWidth="1"/>
    <col min="6" max="6" width="8" style="162" customWidth="1"/>
    <col min="7" max="7" width="6.109375" style="163" customWidth="1"/>
    <col min="8" max="8" width="23.109375" style="164" customWidth="1"/>
    <col min="9" max="9" width="23" style="25" customWidth="1"/>
    <col min="10" max="10" width="13" style="25" customWidth="1"/>
    <col min="11" max="12" width="14.88671875" style="25" customWidth="1"/>
    <col min="13" max="13" width="30.77734375" style="25" customWidth="1"/>
    <col min="14" max="14" width="11.21875" style="25" bestFit="1" customWidth="1"/>
    <col min="15" max="15" width="30.44140625" style="25" customWidth="1"/>
    <col min="16" max="16" width="32.33203125" style="50" bestFit="1" customWidth="1"/>
    <col min="17" max="17" width="29.6640625" style="50" bestFit="1" customWidth="1"/>
    <col min="18" max="18" width="42.33203125" style="50" bestFit="1" customWidth="1"/>
    <col min="19" max="19" width="18.6640625" style="25" bestFit="1" customWidth="1"/>
    <col min="20" max="20" width="25.44140625" style="25" customWidth="1"/>
    <col min="21" max="22" width="15.77734375" style="25" customWidth="1"/>
    <col min="23" max="23" width="21.21875" style="25" customWidth="1"/>
    <col min="24" max="24" width="15" style="25" customWidth="1"/>
    <col min="25" max="25" width="17.44140625" style="25" customWidth="1"/>
    <col min="26" max="26" width="29.77734375" style="25" customWidth="1"/>
    <col min="27" max="27" width="21.88671875" style="25" customWidth="1"/>
    <col min="28" max="28" width="21.33203125" style="25" bestFit="1" customWidth="1"/>
    <col min="29" max="29" width="50.77734375" style="25" customWidth="1"/>
    <col min="30" max="36" width="8.88671875" style="160"/>
    <col min="37" max="16384" width="8.88671875" style="25"/>
  </cols>
  <sheetData>
    <row r="1" spans="1:36" s="76" customFormat="1" ht="75.400000000000006" customHeight="1">
      <c r="A1" s="70" t="s">
        <v>1074</v>
      </c>
      <c r="B1" s="56" t="s">
        <v>0</v>
      </c>
      <c r="C1" s="56" t="s">
        <v>1</v>
      </c>
      <c r="D1" s="71" t="s">
        <v>749</v>
      </c>
      <c r="E1" s="56" t="s">
        <v>767</v>
      </c>
      <c r="F1" s="72" t="s">
        <v>768</v>
      </c>
      <c r="G1" s="73" t="s">
        <v>769</v>
      </c>
      <c r="H1" s="56" t="s">
        <v>770</v>
      </c>
      <c r="I1" s="56" t="s">
        <v>1073</v>
      </c>
      <c r="J1" s="56" t="s">
        <v>1208</v>
      </c>
      <c r="K1" s="56" t="s">
        <v>764</v>
      </c>
      <c r="L1" s="70" t="s">
        <v>1209</v>
      </c>
      <c r="M1" s="56" t="s">
        <v>771</v>
      </c>
      <c r="N1" s="70" t="s">
        <v>1210</v>
      </c>
      <c r="O1" s="56" t="s">
        <v>772</v>
      </c>
      <c r="P1" s="64" t="s">
        <v>1088</v>
      </c>
      <c r="Q1" s="64" t="s">
        <v>1089</v>
      </c>
      <c r="R1" s="64" t="s">
        <v>1090</v>
      </c>
      <c r="S1" s="56" t="s">
        <v>773</v>
      </c>
      <c r="T1" s="56" t="s">
        <v>774</v>
      </c>
      <c r="U1" s="56" t="s">
        <v>775</v>
      </c>
      <c r="V1" s="56" t="s">
        <v>771</v>
      </c>
      <c r="W1" s="56" t="s">
        <v>776</v>
      </c>
      <c r="X1" s="56" t="s">
        <v>777</v>
      </c>
      <c r="Y1" s="56" t="s">
        <v>778</v>
      </c>
      <c r="Z1" s="56" t="s">
        <v>779</v>
      </c>
      <c r="AA1" s="56" t="s">
        <v>780</v>
      </c>
      <c r="AB1" s="56" t="s">
        <v>781</v>
      </c>
      <c r="AC1" s="56" t="s">
        <v>782</v>
      </c>
      <c r="AD1" s="74"/>
      <c r="AE1" s="75"/>
      <c r="AF1" s="75"/>
      <c r="AG1" s="75"/>
      <c r="AH1" s="75"/>
      <c r="AI1" s="75"/>
      <c r="AJ1" s="75"/>
    </row>
    <row r="2" spans="1:36" s="23" customFormat="1" ht="61.15" customHeight="1">
      <c r="A2" s="23" t="str" cm="1">
        <f t="array" ref="A2">B2&amp;_xlfn.IFS(M2="再委託先と同じ",K2,M2="委託先と同じ",I2,OR(M2&lt;&gt;"委託先と同じ",M2&lt;&gt;"再委託先と同じ"),M2)</f>
        <v>A01一般社団法人　北海道身体障害者福祉協会</v>
      </c>
      <c r="B2" s="77" t="s">
        <v>783</v>
      </c>
      <c r="C2" s="23" t="s">
        <v>784</v>
      </c>
      <c r="D2" s="23" t="s">
        <v>785</v>
      </c>
      <c r="E2" s="23" t="s">
        <v>786</v>
      </c>
      <c r="F2" s="78" t="s">
        <v>787</v>
      </c>
      <c r="G2" s="79" t="s">
        <v>788</v>
      </c>
      <c r="H2" s="80" t="s">
        <v>789</v>
      </c>
      <c r="I2" s="23" t="s">
        <v>1220</v>
      </c>
      <c r="J2" s="23" t="s">
        <v>790</v>
      </c>
      <c r="K2" s="23" t="s">
        <v>791</v>
      </c>
      <c r="M2" s="23" t="s">
        <v>792</v>
      </c>
      <c r="N2" s="23" t="s">
        <v>790</v>
      </c>
      <c r="O2" s="23" t="s">
        <v>793</v>
      </c>
      <c r="P2" s="165" t="s">
        <v>1127</v>
      </c>
      <c r="Q2" s="165" t="s">
        <v>1168</v>
      </c>
      <c r="R2" s="165"/>
      <c r="S2" s="81" t="s">
        <v>794</v>
      </c>
      <c r="T2" s="82" t="s">
        <v>795</v>
      </c>
      <c r="U2" s="83" t="s">
        <v>796</v>
      </c>
      <c r="V2" s="84" t="s">
        <v>797</v>
      </c>
      <c r="W2" s="85">
        <v>3164000</v>
      </c>
      <c r="X2" s="86"/>
      <c r="Y2" s="86"/>
      <c r="Z2" s="87">
        <v>8</v>
      </c>
      <c r="AA2" s="88">
        <v>48</v>
      </c>
      <c r="AB2" s="89" t="s">
        <v>798</v>
      </c>
      <c r="AD2" s="90"/>
      <c r="AE2" s="91"/>
      <c r="AF2" s="91"/>
      <c r="AG2" s="91"/>
      <c r="AH2" s="91"/>
      <c r="AI2" s="91"/>
      <c r="AJ2" s="91"/>
    </row>
    <row r="3" spans="1:36" s="23" customFormat="1" ht="45.7" customHeight="1">
      <c r="A3" s="23" t="str" cm="1">
        <f t="array" ref="A3">B3&amp;_xlfn.IFS(M3="再委託先と同じ",K3,M3="委託先と同じ",I3,OR(M3&lt;&gt;"委託先と同じ",M3&lt;&gt;"再委託先と同じ"),M3)</f>
        <v>A02青森県盲ろう者支援会</v>
      </c>
      <c r="B3" s="77" t="s">
        <v>799</v>
      </c>
      <c r="C3" s="23" t="s">
        <v>210</v>
      </c>
      <c r="D3" s="23" t="s">
        <v>210</v>
      </c>
      <c r="E3" s="23" t="s">
        <v>786</v>
      </c>
      <c r="F3" s="92" t="s">
        <v>801</v>
      </c>
      <c r="G3" s="79" t="s">
        <v>788</v>
      </c>
      <c r="H3" s="57" t="s">
        <v>802</v>
      </c>
      <c r="I3" s="57" t="s">
        <v>800</v>
      </c>
      <c r="J3" s="93" t="s">
        <v>803</v>
      </c>
      <c r="K3" s="57" t="s">
        <v>796</v>
      </c>
      <c r="L3" s="57"/>
      <c r="M3" s="57" t="s">
        <v>804</v>
      </c>
      <c r="N3" s="93" t="s">
        <v>803</v>
      </c>
      <c r="O3" s="93" t="s">
        <v>805</v>
      </c>
      <c r="P3" s="166" t="s">
        <v>1117</v>
      </c>
      <c r="Q3" s="166" t="s">
        <v>1116</v>
      </c>
      <c r="R3" s="165"/>
      <c r="S3" s="81" t="s">
        <v>794</v>
      </c>
      <c r="T3" s="82" t="s">
        <v>800</v>
      </c>
      <c r="U3" s="83" t="s">
        <v>796</v>
      </c>
      <c r="V3" s="84"/>
      <c r="W3" s="85">
        <v>2811000</v>
      </c>
      <c r="X3" s="86" t="s">
        <v>806</v>
      </c>
      <c r="Y3" s="86"/>
      <c r="Z3" s="87">
        <v>12</v>
      </c>
      <c r="AA3" s="88">
        <v>48</v>
      </c>
      <c r="AB3" s="94" t="s">
        <v>807</v>
      </c>
      <c r="AD3" s="90"/>
      <c r="AE3" s="91"/>
      <c r="AF3" s="91"/>
      <c r="AG3" s="91"/>
      <c r="AH3" s="91"/>
      <c r="AI3" s="91"/>
      <c r="AJ3" s="91"/>
    </row>
    <row r="4" spans="1:36" s="23" customFormat="1" ht="47.4" customHeight="1">
      <c r="A4" s="23" t="str" cm="1">
        <f t="array" ref="A4">B4&amp;_xlfn.IFS(M4="再委託先と同じ",K4,M4="委託先と同じ",I4,OR(M4&lt;&gt;"委託先と同じ",M4&lt;&gt;"再委託先と同じ"),M4)</f>
        <v>A03岩手盲ろう者友の会</v>
      </c>
      <c r="B4" s="77" t="s">
        <v>808</v>
      </c>
      <c r="C4" s="23" t="s">
        <v>219</v>
      </c>
      <c r="D4" s="23" t="s">
        <v>809</v>
      </c>
      <c r="E4" s="23" t="s">
        <v>786</v>
      </c>
      <c r="F4" s="92" t="s">
        <v>801</v>
      </c>
      <c r="G4" s="79" t="s">
        <v>788</v>
      </c>
      <c r="H4" s="80" t="s">
        <v>810</v>
      </c>
      <c r="I4" s="23" t="s">
        <v>1221</v>
      </c>
      <c r="J4" s="23" t="s">
        <v>811</v>
      </c>
      <c r="K4" s="23" t="s">
        <v>812</v>
      </c>
      <c r="L4" s="23" t="s">
        <v>803</v>
      </c>
      <c r="M4" s="23" t="s">
        <v>1262</v>
      </c>
      <c r="N4" s="23" t="s">
        <v>803</v>
      </c>
      <c r="O4" s="23" t="s">
        <v>814</v>
      </c>
      <c r="P4" s="165" t="s">
        <v>1128</v>
      </c>
      <c r="Q4" s="165" t="s">
        <v>1169</v>
      </c>
      <c r="R4" s="165" t="s">
        <v>1091</v>
      </c>
      <c r="S4" s="81" t="s">
        <v>794</v>
      </c>
      <c r="T4" s="82" t="s">
        <v>815</v>
      </c>
      <c r="U4" s="83" t="s">
        <v>5</v>
      </c>
      <c r="V4" s="84" t="s">
        <v>816</v>
      </c>
      <c r="W4" s="85">
        <v>760000</v>
      </c>
      <c r="X4" s="86" t="s">
        <v>806</v>
      </c>
      <c r="Y4" s="86" t="s">
        <v>817</v>
      </c>
      <c r="Z4" s="87">
        <v>10</v>
      </c>
      <c r="AA4" s="88">
        <v>42</v>
      </c>
      <c r="AB4" s="94" t="s">
        <v>807</v>
      </c>
      <c r="AD4" s="90"/>
      <c r="AE4" s="91"/>
      <c r="AF4" s="91"/>
      <c r="AG4" s="91"/>
      <c r="AH4" s="91"/>
      <c r="AI4" s="91"/>
      <c r="AJ4" s="91"/>
    </row>
    <row r="5" spans="1:36" s="23" customFormat="1" ht="56.4" customHeight="1">
      <c r="A5" s="23" t="str" cm="1">
        <f t="array" ref="A5">B5&amp;_xlfn.IFS(M5="再委託先と同じ",K5,M5="委託先と同じ",I5,OR(M5&lt;&gt;"委託先と同じ",M5&lt;&gt;"再委託先と同じ"),M5)</f>
        <v>A04宮城県聴覚障害者情報センター</v>
      </c>
      <c r="B5" s="77" t="s">
        <v>818</v>
      </c>
      <c r="C5" s="23" t="s">
        <v>2</v>
      </c>
      <c r="D5" s="23" t="s">
        <v>819</v>
      </c>
      <c r="E5" s="23" t="s">
        <v>786</v>
      </c>
      <c r="F5" s="92" t="s">
        <v>801</v>
      </c>
      <c r="G5" s="79" t="s">
        <v>788</v>
      </c>
      <c r="H5" s="80" t="s">
        <v>789</v>
      </c>
      <c r="I5" s="23" t="s">
        <v>1222</v>
      </c>
      <c r="J5" s="23" t="s">
        <v>820</v>
      </c>
      <c r="K5" s="23" t="s">
        <v>791</v>
      </c>
      <c r="M5" s="23" t="s">
        <v>821</v>
      </c>
      <c r="N5" s="23" t="s">
        <v>820</v>
      </c>
      <c r="O5" s="23" t="s">
        <v>822</v>
      </c>
      <c r="P5" s="165" t="s">
        <v>1129</v>
      </c>
      <c r="Q5" s="165" t="s">
        <v>1170</v>
      </c>
      <c r="R5" s="165" t="s">
        <v>1118</v>
      </c>
      <c r="S5" s="81" t="s">
        <v>794</v>
      </c>
      <c r="T5" s="82" t="s">
        <v>6</v>
      </c>
      <c r="U5" s="83" t="s">
        <v>796</v>
      </c>
      <c r="V5" s="84" t="s">
        <v>823</v>
      </c>
      <c r="W5" s="85">
        <v>1045850</v>
      </c>
      <c r="X5" s="95"/>
      <c r="Y5" s="86" t="s">
        <v>824</v>
      </c>
      <c r="Z5" s="87">
        <v>10</v>
      </c>
      <c r="AA5" s="88">
        <v>45</v>
      </c>
      <c r="AB5" s="94"/>
      <c r="AD5" s="90"/>
      <c r="AE5" s="91"/>
      <c r="AF5" s="91"/>
      <c r="AG5" s="91"/>
      <c r="AH5" s="91"/>
      <c r="AI5" s="91"/>
      <c r="AJ5" s="91"/>
    </row>
    <row r="6" spans="1:36" s="23" customFormat="1" ht="57.6" customHeight="1">
      <c r="A6" s="23" t="str" cm="1">
        <f t="array" ref="A6">B6&amp;_xlfn.IFS(M6="再委託先と同じ",K6,M6="委託先と同じ",I6,OR(M6&lt;&gt;"委託先と同じ",M6&lt;&gt;"再委託先と同じ"),M6)</f>
        <v>A05秋田県聴覚障害者支援センター</v>
      </c>
      <c r="B6" s="77" t="s">
        <v>825</v>
      </c>
      <c r="C6" s="23" t="s">
        <v>3</v>
      </c>
      <c r="D6" s="23" t="s">
        <v>3</v>
      </c>
      <c r="E6" s="23" t="s">
        <v>786</v>
      </c>
      <c r="F6" s="92" t="s">
        <v>787</v>
      </c>
      <c r="G6" s="79" t="s">
        <v>788</v>
      </c>
      <c r="H6" s="59" t="s">
        <v>810</v>
      </c>
      <c r="I6" s="59" t="s">
        <v>826</v>
      </c>
      <c r="J6" s="23" t="s">
        <v>820</v>
      </c>
      <c r="K6" s="59" t="s">
        <v>791</v>
      </c>
      <c r="L6" s="59"/>
      <c r="M6" s="59" t="s">
        <v>804</v>
      </c>
      <c r="N6" s="23" t="s">
        <v>820</v>
      </c>
      <c r="O6" s="58" t="s">
        <v>827</v>
      </c>
      <c r="P6" s="167" t="s">
        <v>1130</v>
      </c>
      <c r="Q6" s="167" t="s">
        <v>1171</v>
      </c>
      <c r="R6" s="167" t="s">
        <v>1092</v>
      </c>
      <c r="S6" s="81" t="s">
        <v>794</v>
      </c>
      <c r="T6" s="82" t="s">
        <v>7</v>
      </c>
      <c r="U6" s="83" t="s">
        <v>796</v>
      </c>
      <c r="V6" s="84" t="s">
        <v>797</v>
      </c>
      <c r="W6" s="85">
        <v>605000</v>
      </c>
      <c r="X6" s="95" t="s">
        <v>806</v>
      </c>
      <c r="Y6" s="86" t="s">
        <v>824</v>
      </c>
      <c r="Z6" s="87">
        <v>9</v>
      </c>
      <c r="AA6" s="88">
        <v>44</v>
      </c>
      <c r="AB6" s="94" t="s">
        <v>828</v>
      </c>
      <c r="AD6" s="90"/>
      <c r="AE6" s="91"/>
      <c r="AF6" s="91"/>
      <c r="AG6" s="91"/>
      <c r="AH6" s="91"/>
      <c r="AI6" s="91"/>
      <c r="AJ6" s="91"/>
    </row>
    <row r="7" spans="1:36" s="23" customFormat="1" ht="60.65" customHeight="1">
      <c r="A7" s="23" t="str" cm="1">
        <f t="array" ref="A7">B7&amp;_xlfn.IFS(M7="再委託先と同じ",K7,M7="委託先と同じ",I7,OR(M7&lt;&gt;"委託先と同じ",M7&lt;&gt;"再委託先と同じ"),M7)</f>
        <v>A06山形県聴覚障がい者情報支援センター</v>
      </c>
      <c r="B7" s="77" t="s">
        <v>829</v>
      </c>
      <c r="C7" s="23" t="s">
        <v>241</v>
      </c>
      <c r="D7" s="23" t="s">
        <v>241</v>
      </c>
      <c r="E7" s="23" t="s">
        <v>786</v>
      </c>
      <c r="F7" s="92" t="s">
        <v>787</v>
      </c>
      <c r="G7" s="79" t="s">
        <v>788</v>
      </c>
      <c r="H7" s="59" t="s">
        <v>802</v>
      </c>
      <c r="I7" s="59" t="s">
        <v>830</v>
      </c>
      <c r="J7" s="23" t="s">
        <v>820</v>
      </c>
      <c r="K7" s="59" t="s">
        <v>791</v>
      </c>
      <c r="L7" s="59"/>
      <c r="M7" s="59" t="s">
        <v>831</v>
      </c>
      <c r="N7" s="23" t="s">
        <v>820</v>
      </c>
      <c r="O7" s="58" t="s">
        <v>832</v>
      </c>
      <c r="P7" s="168" t="s">
        <v>1119</v>
      </c>
      <c r="Q7" s="168" t="s">
        <v>1119</v>
      </c>
      <c r="R7" s="168" t="s">
        <v>1093</v>
      </c>
      <c r="S7" s="81" t="s">
        <v>794</v>
      </c>
      <c r="T7" s="82" t="s">
        <v>8</v>
      </c>
      <c r="U7" s="83" t="s">
        <v>796</v>
      </c>
      <c r="V7" s="84" t="s">
        <v>833</v>
      </c>
      <c r="W7" s="85">
        <v>1000000</v>
      </c>
      <c r="X7" s="86" t="s">
        <v>806</v>
      </c>
      <c r="Y7" s="86" t="s">
        <v>824</v>
      </c>
      <c r="Z7" s="87">
        <v>10</v>
      </c>
      <c r="AA7" s="88">
        <v>42</v>
      </c>
      <c r="AB7" s="94" t="s">
        <v>834</v>
      </c>
      <c r="AC7" s="23" t="s">
        <v>835</v>
      </c>
      <c r="AD7" s="90"/>
      <c r="AE7" s="91"/>
      <c r="AF7" s="91"/>
      <c r="AG7" s="91"/>
      <c r="AH7" s="91"/>
      <c r="AI7" s="91"/>
      <c r="AJ7" s="91"/>
    </row>
    <row r="8" spans="1:36" s="23" customFormat="1" ht="60.65" customHeight="1">
      <c r="A8" s="23" t="str" cm="1">
        <f t="array" ref="A8">B8&amp;_xlfn.IFS(M8="再委託先と同じ",K8,M8="委託先と同じ",I8,OR(M8&lt;&gt;"委託先と同じ",M8&lt;&gt;"再委託先と同じ"),M8)</f>
        <v>A07福島県聴覚障がい者情報支援センター</v>
      </c>
      <c r="B8" s="77" t="s">
        <v>836</v>
      </c>
      <c r="C8" s="23" t="s">
        <v>166</v>
      </c>
      <c r="D8" s="23" t="s">
        <v>166</v>
      </c>
      <c r="E8" s="23" t="s">
        <v>786</v>
      </c>
      <c r="F8" s="92" t="s">
        <v>787</v>
      </c>
      <c r="G8" s="96" t="s">
        <v>788</v>
      </c>
      <c r="H8" s="59" t="s">
        <v>810</v>
      </c>
      <c r="I8" s="59" t="s">
        <v>1223</v>
      </c>
      <c r="J8" s="23" t="s">
        <v>820</v>
      </c>
      <c r="K8" s="59" t="s">
        <v>791</v>
      </c>
      <c r="L8" s="59"/>
      <c r="M8" s="59" t="s">
        <v>837</v>
      </c>
      <c r="N8" s="23" t="s">
        <v>820</v>
      </c>
      <c r="O8" s="58" t="s">
        <v>838</v>
      </c>
      <c r="P8" s="168" t="s">
        <v>1131</v>
      </c>
      <c r="Q8" s="168" t="s">
        <v>1172</v>
      </c>
      <c r="R8" s="168" t="s">
        <v>1094</v>
      </c>
      <c r="S8" s="81" t="s">
        <v>794</v>
      </c>
      <c r="T8" s="82" t="s">
        <v>9</v>
      </c>
      <c r="U8" s="83" t="s">
        <v>796</v>
      </c>
      <c r="V8" s="84" t="s">
        <v>837</v>
      </c>
      <c r="W8" s="85">
        <v>635270</v>
      </c>
      <c r="X8" s="86" t="s">
        <v>839</v>
      </c>
      <c r="Y8" s="86"/>
      <c r="Z8" s="87">
        <v>10</v>
      </c>
      <c r="AA8" s="88">
        <v>5</v>
      </c>
      <c r="AB8" s="97"/>
      <c r="AD8" s="90"/>
      <c r="AE8" s="91"/>
      <c r="AF8" s="91"/>
      <c r="AG8" s="91"/>
      <c r="AH8" s="91"/>
      <c r="AI8" s="91"/>
      <c r="AJ8" s="91"/>
    </row>
    <row r="9" spans="1:36" s="23" customFormat="1" ht="38.4" customHeight="1">
      <c r="A9" s="23" t="str" cm="1">
        <f t="array" ref="A9">B9&amp;_xlfn.IFS(M9="再委託先と同じ",K9,M9="委託先と同じ",I9,OR(M9&lt;&gt;"委託先と同じ",M9&lt;&gt;"再委託先と同じ"),M9)</f>
        <v>A08一般社団法人　茨城県聴覚障害者協会</v>
      </c>
      <c r="B9" s="77" t="s">
        <v>840</v>
      </c>
      <c r="C9" s="23" t="s">
        <v>65</v>
      </c>
      <c r="D9" s="23" t="s">
        <v>65</v>
      </c>
      <c r="E9" s="23" t="s">
        <v>786</v>
      </c>
      <c r="F9" s="92" t="s">
        <v>787</v>
      </c>
      <c r="G9" s="96" t="s">
        <v>788</v>
      </c>
      <c r="H9" s="59" t="s">
        <v>810</v>
      </c>
      <c r="I9" s="59" t="s">
        <v>841</v>
      </c>
      <c r="J9" s="23" t="s">
        <v>820</v>
      </c>
      <c r="K9" s="59" t="s">
        <v>791</v>
      </c>
      <c r="L9" s="59"/>
      <c r="M9" s="59" t="s">
        <v>804</v>
      </c>
      <c r="N9" s="23" t="s">
        <v>820</v>
      </c>
      <c r="O9" s="58" t="s">
        <v>842</v>
      </c>
      <c r="P9" s="168" t="s">
        <v>1132</v>
      </c>
      <c r="Q9" s="168" t="s">
        <v>1173</v>
      </c>
      <c r="R9" s="168" t="s">
        <v>1095</v>
      </c>
      <c r="S9" s="98" t="s">
        <v>843</v>
      </c>
      <c r="T9" s="99" t="s">
        <v>10</v>
      </c>
      <c r="U9" s="100" t="s">
        <v>796</v>
      </c>
      <c r="V9" s="100" t="s">
        <v>797</v>
      </c>
      <c r="W9" s="101">
        <v>1557000</v>
      </c>
      <c r="X9" s="98" t="s">
        <v>844</v>
      </c>
      <c r="Y9" s="102" t="s">
        <v>817</v>
      </c>
      <c r="Z9" s="103">
        <v>10</v>
      </c>
      <c r="AA9" s="104">
        <v>50</v>
      </c>
      <c r="AB9" s="104" t="s">
        <v>807</v>
      </c>
      <c r="AD9" s="90"/>
      <c r="AE9" s="91"/>
      <c r="AF9" s="91"/>
      <c r="AG9" s="91"/>
      <c r="AH9" s="91"/>
      <c r="AI9" s="91"/>
      <c r="AJ9" s="91"/>
    </row>
    <row r="10" spans="1:36" s="23" customFormat="1" ht="55.7" customHeight="1">
      <c r="A10" s="23" t="str" cm="1">
        <f t="array" ref="A10">B10&amp;_xlfn.IFS(M10="再委託先と同じ",K10,M10="委託先と同じ",I10,OR(M10&lt;&gt;"委託先と同じ",M10&lt;&gt;"再委託先と同じ"),M10)</f>
        <v>A09栃木盲ろう者友の会「ひばり」</v>
      </c>
      <c r="B10" s="77" t="s">
        <v>845</v>
      </c>
      <c r="C10" s="23" t="s">
        <v>271</v>
      </c>
      <c r="D10" s="23" t="s">
        <v>271</v>
      </c>
      <c r="E10" s="23" t="s">
        <v>786</v>
      </c>
      <c r="F10" s="92" t="s">
        <v>787</v>
      </c>
      <c r="G10" s="96" t="s">
        <v>847</v>
      </c>
      <c r="H10" s="80" t="s">
        <v>848</v>
      </c>
      <c r="I10" s="59" t="s">
        <v>846</v>
      </c>
      <c r="J10" s="59" t="s">
        <v>803</v>
      </c>
      <c r="K10" s="59" t="s">
        <v>791</v>
      </c>
      <c r="L10" s="59"/>
      <c r="M10" s="59" t="s">
        <v>804</v>
      </c>
      <c r="N10" s="59" t="s">
        <v>803</v>
      </c>
      <c r="O10" s="58" t="s">
        <v>849</v>
      </c>
      <c r="P10" s="168" t="s">
        <v>1133</v>
      </c>
      <c r="Q10" s="168" t="s">
        <v>1174</v>
      </c>
      <c r="R10" s="168" t="s">
        <v>1096</v>
      </c>
      <c r="Y10" s="105"/>
      <c r="AD10" s="90"/>
      <c r="AE10" s="91"/>
      <c r="AF10" s="91"/>
      <c r="AG10" s="91"/>
      <c r="AH10" s="91"/>
      <c r="AI10" s="91"/>
      <c r="AJ10" s="91"/>
    </row>
    <row r="11" spans="1:36" s="23" customFormat="1" ht="56.4" customHeight="1">
      <c r="A11" s="23" t="str" cm="1">
        <f t="array" ref="A11">B11&amp;_xlfn.IFS(M11="再委託先と同じ",K11,M11="委託先と同じ",I11,OR(M11&lt;&gt;"委託先と同じ",M11&lt;&gt;"再委託先と同じ"),M11)</f>
        <v>A10特定非営利活動法人　群馬盲ろう者つるの会</v>
      </c>
      <c r="B11" s="77" t="s">
        <v>850</v>
      </c>
      <c r="C11" s="23" t="s">
        <v>278</v>
      </c>
      <c r="D11" s="23" t="s">
        <v>852</v>
      </c>
      <c r="E11" s="23" t="s">
        <v>786</v>
      </c>
      <c r="F11" s="92" t="s">
        <v>787</v>
      </c>
      <c r="G11" s="96" t="s">
        <v>788</v>
      </c>
      <c r="H11" s="106" t="s">
        <v>853</v>
      </c>
      <c r="I11" s="107" t="s">
        <v>851</v>
      </c>
      <c r="J11" s="60" t="s">
        <v>803</v>
      </c>
      <c r="K11" s="66" t="s">
        <v>791</v>
      </c>
      <c r="L11" s="65"/>
      <c r="M11" s="108" t="s">
        <v>804</v>
      </c>
      <c r="N11" s="60" t="s">
        <v>803</v>
      </c>
      <c r="O11" s="109" t="s">
        <v>1219</v>
      </c>
      <c r="P11" s="169" t="s">
        <v>1120</v>
      </c>
      <c r="Q11" s="170" t="s">
        <v>1120</v>
      </c>
      <c r="R11" s="171" t="s">
        <v>1097</v>
      </c>
      <c r="S11" s="98" t="s">
        <v>854</v>
      </c>
      <c r="T11" s="99" t="s">
        <v>12</v>
      </c>
      <c r="U11" s="100" t="s">
        <v>796</v>
      </c>
      <c r="V11" s="100" t="s">
        <v>797</v>
      </c>
      <c r="W11" s="101" t="s">
        <v>855</v>
      </c>
      <c r="X11" s="98" t="s">
        <v>844</v>
      </c>
      <c r="Y11" s="98" t="s">
        <v>856</v>
      </c>
      <c r="Z11" s="103">
        <v>11</v>
      </c>
      <c r="AA11" s="104" t="s">
        <v>857</v>
      </c>
      <c r="AB11" s="104" t="s">
        <v>858</v>
      </c>
      <c r="AD11" s="90"/>
      <c r="AE11" s="91"/>
      <c r="AF11" s="91"/>
      <c r="AG11" s="91"/>
      <c r="AH11" s="91"/>
      <c r="AI11" s="91"/>
      <c r="AJ11" s="91"/>
    </row>
    <row r="12" spans="1:36" s="23" customFormat="1" ht="56.4" customHeight="1">
      <c r="A12" s="23" t="str" cm="1">
        <f t="array" ref="A12">B12&amp;_xlfn.IFS(M12="再委託先と同じ",K12,M12="委託先と同じ",I12,OR(M12&lt;&gt;"委託先と同じ",M12&lt;&gt;"再委託先と同じ"),M12)</f>
        <v>A11社会福祉法人　埼玉聴覚障害者福祉会</v>
      </c>
      <c r="B12" s="77" t="s">
        <v>859</v>
      </c>
      <c r="C12" s="23" t="s">
        <v>288</v>
      </c>
      <c r="D12" s="23" t="s">
        <v>288</v>
      </c>
      <c r="E12" s="23" t="s">
        <v>786</v>
      </c>
      <c r="F12" s="92" t="s">
        <v>787</v>
      </c>
      <c r="G12" s="96" t="s">
        <v>847</v>
      </c>
      <c r="H12" s="110" t="s">
        <v>853</v>
      </c>
      <c r="I12" s="111" t="s">
        <v>860</v>
      </c>
      <c r="J12" s="112" t="s">
        <v>820</v>
      </c>
      <c r="K12" s="113" t="s">
        <v>796</v>
      </c>
      <c r="L12" s="67"/>
      <c r="M12" s="114" t="s">
        <v>804</v>
      </c>
      <c r="N12" s="112" t="s">
        <v>820</v>
      </c>
      <c r="O12" s="112" t="s">
        <v>1218</v>
      </c>
      <c r="P12" s="172" t="s">
        <v>1134</v>
      </c>
      <c r="Q12" s="173" t="s">
        <v>1175</v>
      </c>
      <c r="R12" s="171"/>
      <c r="Y12" s="105"/>
      <c r="AD12" s="90"/>
      <c r="AE12" s="91"/>
      <c r="AF12" s="91"/>
      <c r="AG12" s="91"/>
      <c r="AH12" s="91"/>
      <c r="AI12" s="91"/>
      <c r="AJ12" s="91"/>
    </row>
    <row r="13" spans="1:36" s="23" customFormat="1" ht="54.35" customHeight="1">
      <c r="A13" s="23" t="str" cm="1">
        <f t="array" ref="A13">B13&amp;_xlfn.IFS(M13="再委託先と同じ",K13,M13="委託先と同じ",I13,OR(M13&lt;&gt;"委託先と同じ",M13&lt;&gt;"再委託先と同じ"),M13)</f>
        <v>A12特定非営利活動法人　千葉盲ろう者友の会</v>
      </c>
      <c r="B13" s="77" t="s">
        <v>861</v>
      </c>
      <c r="C13" s="23" t="s">
        <v>306</v>
      </c>
      <c r="D13" s="23" t="s">
        <v>862</v>
      </c>
      <c r="E13" s="23" t="s">
        <v>786</v>
      </c>
      <c r="F13" s="92" t="s">
        <v>787</v>
      </c>
      <c r="G13" s="96" t="s">
        <v>788</v>
      </c>
      <c r="H13" s="80" t="s">
        <v>789</v>
      </c>
      <c r="I13" s="23" t="s">
        <v>1224</v>
      </c>
      <c r="J13" s="23" t="s">
        <v>803</v>
      </c>
      <c r="K13" s="23" t="s">
        <v>791</v>
      </c>
      <c r="M13" s="23" t="s">
        <v>792</v>
      </c>
      <c r="N13" s="23" t="s">
        <v>803</v>
      </c>
      <c r="O13" s="23" t="s">
        <v>863</v>
      </c>
      <c r="P13" s="165" t="s">
        <v>1121</v>
      </c>
      <c r="Q13" s="165" t="s">
        <v>1121</v>
      </c>
      <c r="R13" s="165"/>
      <c r="S13" s="81" t="s">
        <v>794</v>
      </c>
      <c r="T13" s="82" t="s">
        <v>13</v>
      </c>
      <c r="U13" s="83" t="s">
        <v>796</v>
      </c>
      <c r="V13" s="84" t="s">
        <v>797</v>
      </c>
      <c r="W13" s="85">
        <v>1895000</v>
      </c>
      <c r="X13" s="86" t="s">
        <v>806</v>
      </c>
      <c r="Y13" s="86"/>
      <c r="Z13" s="87">
        <v>12</v>
      </c>
      <c r="AA13" s="88">
        <v>60</v>
      </c>
      <c r="AB13" s="94" t="s">
        <v>807</v>
      </c>
      <c r="AD13" s="90"/>
      <c r="AE13" s="91"/>
      <c r="AF13" s="91"/>
      <c r="AG13" s="91"/>
      <c r="AH13" s="91"/>
      <c r="AI13" s="91"/>
      <c r="AJ13" s="91"/>
    </row>
    <row r="14" spans="1:36" s="23" customFormat="1" ht="54.35" customHeight="1">
      <c r="A14" s="23" t="str" cm="1">
        <f t="array" ref="A14">B14&amp;_xlfn.IFS(M14="再委託先と同じ",K14,M14="委託先と同じ",I14,OR(M14&lt;&gt;"委託先と同じ",M14&lt;&gt;"再委託先と同じ"),M14)</f>
        <v>A13特定非営利活動法人　東京盲ろう者友の会</v>
      </c>
      <c r="B14" s="77" t="s">
        <v>864</v>
      </c>
      <c r="C14" s="23" t="s">
        <v>323</v>
      </c>
      <c r="D14" s="23" t="s">
        <v>865</v>
      </c>
      <c r="E14" s="23" t="s">
        <v>786</v>
      </c>
      <c r="F14" s="92" t="s">
        <v>787</v>
      </c>
      <c r="G14" s="96" t="s">
        <v>788</v>
      </c>
      <c r="H14" s="80" t="s">
        <v>866</v>
      </c>
      <c r="I14" s="23" t="s">
        <v>1075</v>
      </c>
      <c r="J14" s="23" t="s">
        <v>803</v>
      </c>
      <c r="K14" s="23" t="s">
        <v>791</v>
      </c>
      <c r="M14" s="23" t="s">
        <v>867</v>
      </c>
      <c r="N14" s="23" t="s">
        <v>803</v>
      </c>
      <c r="O14" s="23" t="s">
        <v>868</v>
      </c>
      <c r="P14" s="165" t="s">
        <v>1135</v>
      </c>
      <c r="Q14" s="165" t="s">
        <v>1176</v>
      </c>
      <c r="R14" s="165" t="s">
        <v>1098</v>
      </c>
      <c r="S14" s="81" t="s">
        <v>794</v>
      </c>
      <c r="T14" s="82" t="s">
        <v>796</v>
      </c>
      <c r="U14" s="83" t="s">
        <v>796</v>
      </c>
      <c r="V14" s="84" t="s">
        <v>14</v>
      </c>
      <c r="W14" s="85" t="s">
        <v>869</v>
      </c>
      <c r="X14" s="86" t="s">
        <v>806</v>
      </c>
      <c r="Y14" s="86" t="s">
        <v>824</v>
      </c>
      <c r="Z14" s="115" t="s">
        <v>870</v>
      </c>
      <c r="AA14" s="116" t="s">
        <v>871</v>
      </c>
      <c r="AB14" s="94" t="s">
        <v>807</v>
      </c>
      <c r="AC14" s="23" t="s">
        <v>872</v>
      </c>
      <c r="AD14" s="90"/>
      <c r="AE14" s="91"/>
      <c r="AF14" s="91"/>
      <c r="AG14" s="91"/>
      <c r="AH14" s="91"/>
      <c r="AI14" s="91"/>
      <c r="AJ14" s="91"/>
    </row>
    <row r="15" spans="1:36" s="23" customFormat="1" ht="65.400000000000006" customHeight="1">
      <c r="A15" s="23" t="str" cm="1">
        <f t="array" ref="A15">B15&amp;_xlfn.IFS(M15="再委託先と同じ",K15,M15="委託先と同じ",I15,OR(M15&lt;&gt;"委託先と同じ",M15&lt;&gt;"再委託先と同じ"),M15)</f>
        <v>A14社会福祉法人　神奈川聴覚障害者総合福祉協会</v>
      </c>
      <c r="B15" s="77" t="s">
        <v>873</v>
      </c>
      <c r="C15" s="23" t="s">
        <v>331</v>
      </c>
      <c r="D15" s="23" t="s">
        <v>874</v>
      </c>
      <c r="E15" s="23" t="s">
        <v>786</v>
      </c>
      <c r="F15" s="92" t="s">
        <v>787</v>
      </c>
      <c r="G15" s="96" t="s">
        <v>788</v>
      </c>
      <c r="H15" s="59" t="s">
        <v>853</v>
      </c>
      <c r="I15" s="59" t="s">
        <v>1216</v>
      </c>
      <c r="J15" s="59" t="s">
        <v>820</v>
      </c>
      <c r="K15" s="59" t="s">
        <v>791</v>
      </c>
      <c r="L15" s="59"/>
      <c r="M15" s="59" t="s">
        <v>804</v>
      </c>
      <c r="N15" s="59" t="s">
        <v>820</v>
      </c>
      <c r="O15" s="58" t="s">
        <v>875</v>
      </c>
      <c r="P15" s="168" t="s">
        <v>1136</v>
      </c>
      <c r="Q15" s="168" t="s">
        <v>1177</v>
      </c>
      <c r="R15" s="165"/>
      <c r="S15" s="98" t="s">
        <v>794</v>
      </c>
      <c r="T15" s="99" t="s">
        <v>876</v>
      </c>
      <c r="U15" s="100" t="s">
        <v>796</v>
      </c>
      <c r="V15" s="100" t="s">
        <v>797</v>
      </c>
      <c r="W15" s="101">
        <v>1289000</v>
      </c>
      <c r="X15" s="98" t="s">
        <v>806</v>
      </c>
      <c r="Y15" s="102" t="s">
        <v>824</v>
      </c>
      <c r="Z15" s="103">
        <v>15</v>
      </c>
      <c r="AA15" s="104">
        <v>44</v>
      </c>
      <c r="AB15" s="104" t="s">
        <v>807</v>
      </c>
      <c r="AD15" s="90"/>
      <c r="AE15" s="91"/>
      <c r="AF15" s="91"/>
      <c r="AG15" s="91"/>
      <c r="AH15" s="91"/>
      <c r="AI15" s="91"/>
      <c r="AJ15" s="91"/>
    </row>
    <row r="16" spans="1:36" s="23" customFormat="1" ht="55.9" customHeight="1">
      <c r="A16" s="23" t="str" cm="1">
        <f t="array" ref="A16">B16&amp;_xlfn.IFS(M16="再委託先と同じ",K16,M16="委託先と同じ",I16,OR(M16&lt;&gt;"委託先と同じ",M16&lt;&gt;"再委託先と同じ"),M16)</f>
        <v>A15新潟県聴覚障害者情報センター</v>
      </c>
      <c r="B16" s="77" t="s">
        <v>877</v>
      </c>
      <c r="C16" s="23" t="s">
        <v>349</v>
      </c>
      <c r="D16" s="23" t="s">
        <v>879</v>
      </c>
      <c r="E16" s="23" t="s">
        <v>786</v>
      </c>
      <c r="F16" s="92" t="s">
        <v>787</v>
      </c>
      <c r="G16" s="96" t="s">
        <v>788</v>
      </c>
      <c r="H16" s="80" t="s">
        <v>853</v>
      </c>
      <c r="I16" s="23" t="s">
        <v>878</v>
      </c>
      <c r="J16" s="23" t="s">
        <v>820</v>
      </c>
      <c r="K16" s="23" t="s">
        <v>791</v>
      </c>
      <c r="M16" s="23" t="s">
        <v>880</v>
      </c>
      <c r="N16" s="23" t="s">
        <v>820</v>
      </c>
      <c r="O16" s="23" t="s">
        <v>1217</v>
      </c>
      <c r="P16" s="165" t="s">
        <v>1137</v>
      </c>
      <c r="Q16" s="165" t="s">
        <v>1178</v>
      </c>
      <c r="R16" s="165" t="s">
        <v>1099</v>
      </c>
      <c r="S16" s="98" t="s">
        <v>794</v>
      </c>
      <c r="T16" s="99" t="s">
        <v>16</v>
      </c>
      <c r="U16" s="100" t="s">
        <v>796</v>
      </c>
      <c r="V16" s="100" t="s">
        <v>881</v>
      </c>
      <c r="W16" s="101">
        <v>897000</v>
      </c>
      <c r="X16" s="98" t="s">
        <v>844</v>
      </c>
      <c r="Y16" s="102" t="s">
        <v>824</v>
      </c>
      <c r="Z16" s="103">
        <v>8</v>
      </c>
      <c r="AA16" s="104">
        <v>42</v>
      </c>
      <c r="AB16" s="104" t="s">
        <v>807</v>
      </c>
      <c r="AD16" s="90"/>
      <c r="AE16" s="91"/>
      <c r="AF16" s="91"/>
      <c r="AG16" s="91"/>
      <c r="AH16" s="91"/>
      <c r="AI16" s="91"/>
      <c r="AJ16" s="91"/>
    </row>
    <row r="17" spans="1:36" s="23" customFormat="1" ht="68.599999999999994" customHeight="1">
      <c r="A17" s="23" t="str" cm="1">
        <f t="array" ref="A17">B17&amp;_xlfn.IFS(M17="再委託先と同じ",K17,M17="委託先と同じ",I17,OR(M17&lt;&gt;"委託先と同じ",M17&lt;&gt;"再委託先と同じ"),M17)</f>
        <v>A16社会福祉法人　富山県聴覚障害者協会</v>
      </c>
      <c r="B17" s="77" t="s">
        <v>882</v>
      </c>
      <c r="C17" s="23" t="s">
        <v>356</v>
      </c>
      <c r="D17" s="23" t="s">
        <v>356</v>
      </c>
      <c r="E17" s="23" t="s">
        <v>786</v>
      </c>
      <c r="F17" s="92" t="s">
        <v>787</v>
      </c>
      <c r="G17" s="96" t="s">
        <v>847</v>
      </c>
      <c r="H17" s="80" t="s">
        <v>810</v>
      </c>
      <c r="I17" s="23" t="s">
        <v>1225</v>
      </c>
      <c r="J17" s="23" t="s">
        <v>820</v>
      </c>
      <c r="K17" s="23" t="s">
        <v>791</v>
      </c>
      <c r="M17" s="23" t="s">
        <v>792</v>
      </c>
      <c r="N17" s="23" t="s">
        <v>820</v>
      </c>
      <c r="O17" s="23" t="s">
        <v>883</v>
      </c>
      <c r="P17" s="165" t="s">
        <v>1138</v>
      </c>
      <c r="Q17" s="165" t="s">
        <v>1179</v>
      </c>
      <c r="R17" s="165" t="s">
        <v>1100</v>
      </c>
      <c r="Y17" s="105"/>
      <c r="AB17" s="105"/>
      <c r="AD17" s="90"/>
      <c r="AE17" s="91"/>
      <c r="AF17" s="91"/>
      <c r="AG17" s="91"/>
      <c r="AH17" s="91"/>
      <c r="AI17" s="91"/>
      <c r="AJ17" s="91"/>
    </row>
    <row r="18" spans="1:36" s="23" customFormat="1" ht="68.599999999999994" customHeight="1">
      <c r="A18" s="23" t="str" cm="1">
        <f t="array" ref="A18">B18&amp;_xlfn.IFS(M18="再委託先と同じ",K18,M18="委託先と同じ",I18,OR(M18&lt;&gt;"委託先と同じ",M18&lt;&gt;"再委託先と同じ"),M18)</f>
        <v>A17社会福祉法人　石川県聴覚障害者協会　石川県聴覚障害者センター</v>
      </c>
      <c r="B18" s="77" t="s">
        <v>884</v>
      </c>
      <c r="C18" s="23" t="s">
        <v>363</v>
      </c>
      <c r="D18" s="23" t="s">
        <v>885</v>
      </c>
      <c r="E18" s="23" t="s">
        <v>786</v>
      </c>
      <c r="F18" s="92" t="s">
        <v>787</v>
      </c>
      <c r="G18" s="96" t="s">
        <v>788</v>
      </c>
      <c r="H18" s="80" t="s">
        <v>789</v>
      </c>
      <c r="I18" s="23" t="s">
        <v>1226</v>
      </c>
      <c r="J18" s="23" t="s">
        <v>820</v>
      </c>
      <c r="K18" s="23" t="s">
        <v>791</v>
      </c>
      <c r="M18" s="23" t="s">
        <v>886</v>
      </c>
      <c r="N18" s="23" t="s">
        <v>820</v>
      </c>
      <c r="O18" s="23" t="s">
        <v>887</v>
      </c>
      <c r="P18" s="165" t="s">
        <v>1139</v>
      </c>
      <c r="Q18" s="165" t="s">
        <v>1180</v>
      </c>
      <c r="R18" s="165"/>
      <c r="S18" s="98" t="s">
        <v>794</v>
      </c>
      <c r="T18" s="99" t="s">
        <v>888</v>
      </c>
      <c r="U18" s="100" t="s">
        <v>796</v>
      </c>
      <c r="V18" s="100" t="s">
        <v>797</v>
      </c>
      <c r="W18" s="101">
        <v>838000</v>
      </c>
      <c r="X18" s="98" t="s">
        <v>806</v>
      </c>
      <c r="Y18" s="102" t="s">
        <v>817</v>
      </c>
      <c r="Z18" s="103">
        <v>10</v>
      </c>
      <c r="AA18" s="104">
        <v>42</v>
      </c>
      <c r="AB18" s="117" t="s">
        <v>889</v>
      </c>
      <c r="AD18" s="90"/>
      <c r="AE18" s="91"/>
      <c r="AF18" s="91"/>
      <c r="AG18" s="91"/>
      <c r="AH18" s="91"/>
      <c r="AI18" s="91"/>
      <c r="AJ18" s="91"/>
    </row>
    <row r="19" spans="1:36" s="23" customFormat="1" ht="54.35" customHeight="1">
      <c r="A19" s="23" t="str" cm="1">
        <f t="array" ref="A19">B19&amp;_xlfn.IFS(M19="再委託先と同じ",K19,M19="委託先と同じ",I19,OR(M19&lt;&gt;"委託先と同じ",M19&lt;&gt;"再委託先と同じ"),M19)</f>
        <v>A18社会福祉法人　光道園</v>
      </c>
      <c r="B19" s="77" t="s">
        <v>890</v>
      </c>
      <c r="C19" s="23" t="s">
        <v>371</v>
      </c>
      <c r="D19" s="23" t="s">
        <v>371</v>
      </c>
      <c r="E19" s="23" t="s">
        <v>786</v>
      </c>
      <c r="F19" s="92" t="s">
        <v>787</v>
      </c>
      <c r="G19" s="96" t="s">
        <v>788</v>
      </c>
      <c r="H19" s="59" t="s">
        <v>802</v>
      </c>
      <c r="I19" s="59" t="s">
        <v>891</v>
      </c>
      <c r="J19" s="59" t="s">
        <v>892</v>
      </c>
      <c r="K19" s="59" t="s">
        <v>791</v>
      </c>
      <c r="L19" s="59"/>
      <c r="M19" s="59" t="s">
        <v>804</v>
      </c>
      <c r="N19" s="59" t="s">
        <v>892</v>
      </c>
      <c r="O19" s="58" t="s">
        <v>893</v>
      </c>
      <c r="P19" s="168" t="s">
        <v>1140</v>
      </c>
      <c r="Q19" s="168" t="s">
        <v>1181</v>
      </c>
      <c r="R19" s="165"/>
      <c r="S19" s="81" t="s">
        <v>794</v>
      </c>
      <c r="T19" s="82" t="s">
        <v>894</v>
      </c>
      <c r="U19" s="83" t="s">
        <v>796</v>
      </c>
      <c r="V19" s="84" t="s">
        <v>797</v>
      </c>
      <c r="W19" s="85" t="s">
        <v>1211</v>
      </c>
      <c r="X19" s="86" t="s">
        <v>806</v>
      </c>
      <c r="Y19" s="86" t="s">
        <v>817</v>
      </c>
      <c r="Z19" s="87">
        <v>10</v>
      </c>
      <c r="AA19" s="88">
        <v>60</v>
      </c>
      <c r="AB19" s="94" t="s">
        <v>807</v>
      </c>
      <c r="AD19" s="90"/>
      <c r="AE19" s="91"/>
      <c r="AF19" s="91"/>
      <c r="AG19" s="91"/>
      <c r="AH19" s="91"/>
      <c r="AI19" s="91"/>
      <c r="AJ19" s="91"/>
    </row>
    <row r="20" spans="1:36" s="23" customFormat="1" ht="54.35" customHeight="1">
      <c r="A20" s="23" t="str" cm="1">
        <f t="array" ref="A20">B20&amp;_xlfn.IFS(M20="再委託先と同じ",K20,M20="委託先と同じ",I20,OR(M20&lt;&gt;"委託先と同じ",M20&lt;&gt;"再委託先と同じ"),M20)</f>
        <v>A19合同会社　カナエール</v>
      </c>
      <c r="B20" s="77" t="s">
        <v>895</v>
      </c>
      <c r="C20" s="23" t="s">
        <v>379</v>
      </c>
      <c r="D20" s="23" t="s">
        <v>379</v>
      </c>
      <c r="E20" s="23" t="s">
        <v>786</v>
      </c>
      <c r="F20" s="92" t="s">
        <v>787</v>
      </c>
      <c r="G20" s="96" t="s">
        <v>788</v>
      </c>
      <c r="H20" s="59" t="s">
        <v>802</v>
      </c>
      <c r="I20" s="118" t="s">
        <v>1236</v>
      </c>
      <c r="J20" s="59"/>
      <c r="K20" s="118" t="s">
        <v>791</v>
      </c>
      <c r="L20" s="59"/>
      <c r="M20" s="118" t="s">
        <v>1237</v>
      </c>
      <c r="N20" s="59"/>
      <c r="O20" s="58" t="s">
        <v>1238</v>
      </c>
      <c r="P20" s="168" t="s">
        <v>1239</v>
      </c>
      <c r="Q20" s="168" t="s">
        <v>1240</v>
      </c>
      <c r="R20" s="168" t="s">
        <v>1241</v>
      </c>
      <c r="S20" s="119" t="s">
        <v>824</v>
      </c>
      <c r="T20" s="82"/>
      <c r="U20" s="120"/>
      <c r="V20" s="121"/>
      <c r="W20" s="122"/>
      <c r="X20" s="123"/>
      <c r="Y20" s="124"/>
      <c r="Z20" s="125"/>
      <c r="AA20" s="126"/>
      <c r="AB20" s="97"/>
      <c r="AD20" s="90"/>
      <c r="AE20" s="91"/>
      <c r="AF20" s="91"/>
      <c r="AG20" s="91"/>
      <c r="AH20" s="91"/>
      <c r="AI20" s="91"/>
      <c r="AJ20" s="91"/>
    </row>
    <row r="21" spans="1:36" s="23" customFormat="1" ht="59.8" customHeight="1">
      <c r="A21" s="23" t="str" cm="1">
        <f t="array" ref="A21">B21&amp;_xlfn.IFS(M21="再委託先と同じ",K21,M21="委託先と同じ",I21,OR(M21&lt;&gt;"委託先と同じ",M21&lt;&gt;"再委託先と同じ"),M21)</f>
        <v>A20長野県聴覚障がい者情報センター</v>
      </c>
      <c r="B21" s="77" t="s">
        <v>896</v>
      </c>
      <c r="C21" s="23" t="s">
        <v>386</v>
      </c>
      <c r="D21" s="23" t="s">
        <v>386</v>
      </c>
      <c r="E21" s="23" t="s">
        <v>786</v>
      </c>
      <c r="F21" s="92" t="s">
        <v>787</v>
      </c>
      <c r="G21" s="96" t="s">
        <v>788</v>
      </c>
      <c r="H21" s="59" t="s">
        <v>898</v>
      </c>
      <c r="I21" s="59" t="s">
        <v>897</v>
      </c>
      <c r="J21" s="59" t="s">
        <v>820</v>
      </c>
      <c r="K21" s="59" t="s">
        <v>791</v>
      </c>
      <c r="L21" s="59"/>
      <c r="M21" s="59" t="s">
        <v>899</v>
      </c>
      <c r="N21" s="59" t="s">
        <v>820</v>
      </c>
      <c r="O21" s="58" t="s">
        <v>900</v>
      </c>
      <c r="P21" s="168" t="s">
        <v>1141</v>
      </c>
      <c r="Q21" s="168" t="s">
        <v>1182</v>
      </c>
      <c r="R21" s="168" t="s">
        <v>1101</v>
      </c>
      <c r="S21" s="81" t="s">
        <v>794</v>
      </c>
      <c r="T21" s="82" t="s">
        <v>901</v>
      </c>
      <c r="U21" s="83" t="s">
        <v>796</v>
      </c>
      <c r="V21" s="84" t="s">
        <v>902</v>
      </c>
      <c r="W21" s="85">
        <v>2140000</v>
      </c>
      <c r="X21" s="86" t="s">
        <v>844</v>
      </c>
      <c r="Y21" s="95" t="s">
        <v>796</v>
      </c>
      <c r="Z21" s="87">
        <v>12</v>
      </c>
      <c r="AA21" s="88">
        <v>60</v>
      </c>
      <c r="AB21" s="94" t="s">
        <v>807</v>
      </c>
      <c r="AC21" s="23" t="s">
        <v>903</v>
      </c>
      <c r="AD21" s="90"/>
      <c r="AE21" s="91"/>
      <c r="AF21" s="91"/>
      <c r="AG21" s="91"/>
      <c r="AH21" s="91"/>
      <c r="AI21" s="91"/>
      <c r="AJ21" s="91"/>
    </row>
    <row r="22" spans="1:36" s="23" customFormat="1" ht="59.8" customHeight="1">
      <c r="A22" s="23" t="str" cm="1">
        <f t="array" ref="A22">B22&amp;_xlfn.IFS(M22="再委託先と同じ",K22,M22="委託先と同じ",I22,OR(M22&lt;&gt;"委託先と同じ",M22&lt;&gt;"再委託先と同じ"),M22)</f>
        <v>A21岐阜盲ろう者友の会</v>
      </c>
      <c r="B22" s="77" t="s">
        <v>904</v>
      </c>
      <c r="C22" s="23" t="s">
        <v>398</v>
      </c>
      <c r="D22" s="23" t="s">
        <v>398</v>
      </c>
      <c r="E22" s="23" t="s">
        <v>786</v>
      </c>
      <c r="F22" s="92" t="s">
        <v>787</v>
      </c>
      <c r="G22" s="96" t="s">
        <v>788</v>
      </c>
      <c r="H22" s="59" t="s">
        <v>906</v>
      </c>
      <c r="I22" s="59" t="s">
        <v>905</v>
      </c>
      <c r="J22" s="59" t="s">
        <v>803</v>
      </c>
      <c r="K22" s="59" t="s">
        <v>791</v>
      </c>
      <c r="L22" s="59"/>
      <c r="M22" s="59" t="s">
        <v>804</v>
      </c>
      <c r="N22" s="59" t="s">
        <v>803</v>
      </c>
      <c r="O22" s="58" t="s">
        <v>907</v>
      </c>
      <c r="P22" s="168" t="s">
        <v>1122</v>
      </c>
      <c r="Q22" s="168" t="s">
        <v>1167</v>
      </c>
      <c r="R22" s="168" t="s">
        <v>1102</v>
      </c>
      <c r="S22" s="119" t="s">
        <v>856</v>
      </c>
      <c r="T22" s="82"/>
      <c r="U22" s="120"/>
      <c r="V22" s="121"/>
      <c r="W22" s="122"/>
      <c r="X22" s="123"/>
      <c r="Y22" s="124"/>
      <c r="Z22" s="125"/>
      <c r="AA22" s="126"/>
      <c r="AB22" s="97"/>
      <c r="AD22" s="90"/>
      <c r="AE22" s="91"/>
      <c r="AF22" s="91"/>
      <c r="AG22" s="91"/>
      <c r="AH22" s="91"/>
      <c r="AI22" s="91"/>
      <c r="AJ22" s="91"/>
    </row>
    <row r="23" spans="1:36" s="23" customFormat="1" ht="67.25" customHeight="1">
      <c r="A23" s="23" t="str" cm="1">
        <f t="array" ref="A23">B23&amp;_xlfn.IFS(M23="再委託先と同じ",K23,M23="委託先と同じ",I23,OR(M23&lt;&gt;"委託先と同じ",M23&lt;&gt;"再委託先と同じ"),M23)</f>
        <v>A22公益社団法人　静岡県聴覚障害者協会</v>
      </c>
      <c r="B23" s="77" t="s">
        <v>908</v>
      </c>
      <c r="C23" s="23" t="s">
        <v>404</v>
      </c>
      <c r="D23" s="23" t="s">
        <v>404</v>
      </c>
      <c r="E23" s="23" t="s">
        <v>786</v>
      </c>
      <c r="F23" s="92" t="s">
        <v>787</v>
      </c>
      <c r="G23" s="96" t="s">
        <v>788</v>
      </c>
      <c r="H23" s="106" t="s">
        <v>906</v>
      </c>
      <c r="I23" s="107" t="s">
        <v>909</v>
      </c>
      <c r="J23" s="65" t="s">
        <v>820</v>
      </c>
      <c r="K23" s="66" t="s">
        <v>791</v>
      </c>
      <c r="L23" s="65"/>
      <c r="M23" s="108" t="s">
        <v>804</v>
      </c>
      <c r="N23" s="65" t="s">
        <v>820</v>
      </c>
      <c r="O23" s="109" t="s">
        <v>910</v>
      </c>
      <c r="P23" s="169" t="s">
        <v>1142</v>
      </c>
      <c r="Q23" s="170" t="s">
        <v>1183</v>
      </c>
      <c r="R23" s="171" t="s">
        <v>1103</v>
      </c>
      <c r="S23" s="127" t="s">
        <v>794</v>
      </c>
      <c r="T23" s="128" t="s">
        <v>23</v>
      </c>
      <c r="U23" s="129" t="s">
        <v>796</v>
      </c>
      <c r="V23" s="130" t="s">
        <v>797</v>
      </c>
      <c r="W23" s="131">
        <v>1072000</v>
      </c>
      <c r="X23" s="132" t="s">
        <v>844</v>
      </c>
      <c r="Y23" s="86" t="s">
        <v>817</v>
      </c>
      <c r="Z23" s="133">
        <v>10</v>
      </c>
      <c r="AA23" s="134">
        <v>50</v>
      </c>
      <c r="AB23" s="94" t="s">
        <v>807</v>
      </c>
      <c r="AC23" s="23" t="s">
        <v>911</v>
      </c>
      <c r="AD23" s="90"/>
      <c r="AE23" s="91"/>
      <c r="AF23" s="91"/>
      <c r="AG23" s="91"/>
      <c r="AH23" s="91"/>
      <c r="AI23" s="91"/>
      <c r="AJ23" s="91"/>
    </row>
    <row r="24" spans="1:36" s="23" customFormat="1" ht="67.25" customHeight="1">
      <c r="A24" s="23" t="str" cm="1">
        <f t="array" ref="A24">B24&amp;_xlfn.IFS(M24="再委託先と同じ",K24,M24="委託先と同じ",I24,OR(M24&lt;&gt;"委託先と同じ",M24&lt;&gt;"再委託先と同じ"),M24)</f>
        <v>A23あいち聴覚障害者情報センター</v>
      </c>
      <c r="B24" s="77" t="s">
        <v>912</v>
      </c>
      <c r="C24" s="23" t="s">
        <v>914</v>
      </c>
      <c r="D24" s="23" t="s">
        <v>915</v>
      </c>
      <c r="E24" s="23" t="s">
        <v>786</v>
      </c>
      <c r="F24" s="92" t="s">
        <v>787</v>
      </c>
      <c r="G24" s="96" t="s">
        <v>788</v>
      </c>
      <c r="H24" s="106" t="s">
        <v>853</v>
      </c>
      <c r="I24" s="107" t="s">
        <v>913</v>
      </c>
      <c r="J24" s="65" t="s">
        <v>820</v>
      </c>
      <c r="K24" s="66" t="s">
        <v>791</v>
      </c>
      <c r="L24" s="65"/>
      <c r="M24" s="108" t="s">
        <v>916</v>
      </c>
      <c r="N24" s="65" t="s">
        <v>820</v>
      </c>
      <c r="O24" s="109" t="s">
        <v>917</v>
      </c>
      <c r="P24" s="169" t="s">
        <v>1143</v>
      </c>
      <c r="Q24" s="170" t="s">
        <v>1184</v>
      </c>
      <c r="R24" s="174"/>
      <c r="S24" s="81" t="s">
        <v>794</v>
      </c>
      <c r="T24" s="82" t="s">
        <v>918</v>
      </c>
      <c r="U24" s="83" t="s">
        <v>796</v>
      </c>
      <c r="V24" s="84" t="s">
        <v>919</v>
      </c>
      <c r="W24" s="85" t="s">
        <v>920</v>
      </c>
      <c r="X24" s="86" t="s">
        <v>844</v>
      </c>
      <c r="Y24" s="86"/>
      <c r="Z24" s="87">
        <v>16</v>
      </c>
      <c r="AA24" s="88">
        <v>64</v>
      </c>
      <c r="AB24" s="94"/>
      <c r="AD24" s="90"/>
      <c r="AE24" s="91"/>
      <c r="AF24" s="91"/>
      <c r="AG24" s="91"/>
      <c r="AH24" s="91"/>
      <c r="AI24" s="91"/>
      <c r="AJ24" s="91"/>
    </row>
    <row r="25" spans="1:36" s="23" customFormat="1" ht="59.8" customHeight="1">
      <c r="A25" s="23" t="str" cm="1">
        <f t="array" ref="A25">B25&amp;_xlfn.IFS(M25="再委託先と同じ",K25,M25="委託先と同じ",I25,OR(M25&lt;&gt;"委託先と同じ",M25&lt;&gt;"再委託先と同じ"),M25)</f>
        <v>A24三重県聴覚障害者支援センター</v>
      </c>
      <c r="B25" s="77" t="s">
        <v>921</v>
      </c>
      <c r="C25" s="23" t="s">
        <v>436</v>
      </c>
      <c r="D25" s="23" t="s">
        <v>436</v>
      </c>
      <c r="E25" s="23" t="s">
        <v>786</v>
      </c>
      <c r="F25" s="92" t="s">
        <v>787</v>
      </c>
      <c r="G25" s="96" t="s">
        <v>788</v>
      </c>
      <c r="H25" s="59" t="s">
        <v>906</v>
      </c>
      <c r="I25" s="59" t="s">
        <v>1227</v>
      </c>
      <c r="J25" s="59" t="s">
        <v>820</v>
      </c>
      <c r="K25" s="59" t="s">
        <v>791</v>
      </c>
      <c r="L25" s="59"/>
      <c r="M25" s="59" t="s">
        <v>922</v>
      </c>
      <c r="N25" s="59" t="s">
        <v>820</v>
      </c>
      <c r="O25" s="58" t="s">
        <v>923</v>
      </c>
      <c r="P25" s="168" t="s">
        <v>1144</v>
      </c>
      <c r="Q25" s="168" t="s">
        <v>1185</v>
      </c>
      <c r="R25" s="168" t="s">
        <v>1104</v>
      </c>
      <c r="S25" s="98" t="s">
        <v>843</v>
      </c>
      <c r="T25" s="99" t="s">
        <v>924</v>
      </c>
      <c r="U25" s="100" t="s">
        <v>796</v>
      </c>
      <c r="V25" s="100" t="s">
        <v>797</v>
      </c>
      <c r="W25" s="135">
        <v>1732000</v>
      </c>
      <c r="X25" s="98" t="s">
        <v>806</v>
      </c>
      <c r="Y25" s="102" t="s">
        <v>817</v>
      </c>
      <c r="Z25" s="103">
        <v>12</v>
      </c>
      <c r="AA25" s="136">
        <v>42</v>
      </c>
      <c r="AB25" s="117" t="s">
        <v>925</v>
      </c>
      <c r="AD25" s="90"/>
      <c r="AE25" s="91"/>
      <c r="AF25" s="91"/>
      <c r="AG25" s="91"/>
      <c r="AH25" s="91"/>
      <c r="AI25" s="91"/>
      <c r="AJ25" s="91"/>
    </row>
    <row r="26" spans="1:36" s="23" customFormat="1" ht="59.8" customHeight="1">
      <c r="A26" s="23" t="str" cm="1">
        <f t="array" ref="A26">B26&amp;_xlfn.IFS(M26="再委託先と同じ",K26,M26="委託先と同じ",I26,OR(M26&lt;&gt;"委託先と同じ",M26&lt;&gt;"再委託先と同じ"),M26)</f>
        <v>A25特定非営利活動法人　しが盲ろう者友の会</v>
      </c>
      <c r="B26" s="77" t="s">
        <v>926</v>
      </c>
      <c r="C26" s="23" t="s">
        <v>438</v>
      </c>
      <c r="D26" s="23" t="s">
        <v>438</v>
      </c>
      <c r="E26" s="23" t="s">
        <v>786</v>
      </c>
      <c r="F26" s="92" t="s">
        <v>787</v>
      </c>
      <c r="G26" s="96" t="s">
        <v>788</v>
      </c>
      <c r="H26" s="57" t="s">
        <v>906</v>
      </c>
      <c r="I26" s="137" t="s">
        <v>927</v>
      </c>
      <c r="J26" s="93" t="s">
        <v>803</v>
      </c>
      <c r="K26" s="57" t="s">
        <v>796</v>
      </c>
      <c r="L26" s="57"/>
      <c r="M26" s="57" t="s">
        <v>804</v>
      </c>
      <c r="N26" s="93" t="s">
        <v>803</v>
      </c>
      <c r="O26" s="93" t="s">
        <v>928</v>
      </c>
      <c r="P26" s="166" t="s">
        <v>1145</v>
      </c>
      <c r="Q26" s="166" t="s">
        <v>1186</v>
      </c>
      <c r="R26" s="166" t="s">
        <v>1105</v>
      </c>
      <c r="S26" s="98" t="s">
        <v>929</v>
      </c>
      <c r="T26" s="99" t="s">
        <v>930</v>
      </c>
      <c r="U26" s="100" t="s">
        <v>791</v>
      </c>
      <c r="V26" s="100" t="s">
        <v>797</v>
      </c>
      <c r="W26" s="101">
        <v>501200</v>
      </c>
      <c r="X26" s="98" t="s">
        <v>931</v>
      </c>
      <c r="Y26" s="102" t="s">
        <v>856</v>
      </c>
      <c r="Z26" s="103">
        <v>25</v>
      </c>
      <c r="AA26" s="138">
        <v>45.5</v>
      </c>
      <c r="AB26" s="104" t="s">
        <v>932</v>
      </c>
      <c r="AD26" s="90"/>
      <c r="AE26" s="91"/>
      <c r="AF26" s="91"/>
      <c r="AG26" s="91"/>
      <c r="AH26" s="91"/>
      <c r="AI26" s="91"/>
      <c r="AJ26" s="91"/>
    </row>
    <row r="27" spans="1:36" s="23" customFormat="1" ht="58.75" customHeight="1">
      <c r="A27" s="23" t="str" cm="1">
        <f t="array" ref="A27">B27&amp;_xlfn.IFS(M27="再委託先と同じ",K27,M27="委託先と同じ",I27,OR(M27&lt;&gt;"委託先と同じ",M27&lt;&gt;"再委託先と同じ"),M27)</f>
        <v>A26社会福祉法人　京都聴覚言語障害者福祉協会</v>
      </c>
      <c r="B27" s="77" t="s">
        <v>933</v>
      </c>
      <c r="C27" s="23" t="s">
        <v>935</v>
      </c>
      <c r="D27" s="23" t="s">
        <v>936</v>
      </c>
      <c r="E27" s="23" t="s">
        <v>786</v>
      </c>
      <c r="F27" s="92" t="s">
        <v>787</v>
      </c>
      <c r="G27" s="96" t="s">
        <v>788</v>
      </c>
      <c r="H27" s="59" t="s">
        <v>898</v>
      </c>
      <c r="I27" s="59" t="s">
        <v>934</v>
      </c>
      <c r="J27" s="59" t="s">
        <v>820</v>
      </c>
      <c r="K27" s="59" t="s">
        <v>791</v>
      </c>
      <c r="L27" s="59"/>
      <c r="M27" s="59" t="s">
        <v>804</v>
      </c>
      <c r="N27" s="59" t="s">
        <v>820</v>
      </c>
      <c r="O27" s="58" t="s">
        <v>937</v>
      </c>
      <c r="P27" s="168" t="s">
        <v>1146</v>
      </c>
      <c r="Q27" s="168" t="s">
        <v>1187</v>
      </c>
      <c r="R27" s="165"/>
      <c r="S27" s="98" t="s">
        <v>929</v>
      </c>
      <c r="T27" s="99" t="s">
        <v>938</v>
      </c>
      <c r="U27" s="100" t="s">
        <v>791</v>
      </c>
      <c r="V27" s="100" t="s">
        <v>939</v>
      </c>
      <c r="W27" s="139">
        <v>4500000</v>
      </c>
      <c r="X27" s="98" t="s">
        <v>931</v>
      </c>
      <c r="Y27" s="102" t="s">
        <v>856</v>
      </c>
      <c r="Z27" s="103" t="s">
        <v>940</v>
      </c>
      <c r="AA27" s="104" t="s">
        <v>941</v>
      </c>
      <c r="AB27" s="104" t="s">
        <v>942</v>
      </c>
      <c r="AD27" s="90"/>
      <c r="AE27" s="91"/>
      <c r="AF27" s="91"/>
      <c r="AG27" s="91"/>
      <c r="AH27" s="91"/>
      <c r="AI27" s="91"/>
      <c r="AJ27" s="91"/>
    </row>
    <row r="28" spans="1:36" s="23" customFormat="1" ht="58.75" customHeight="1">
      <c r="A28" s="23" t="str" cm="1">
        <f t="array" ref="A28">B28&amp;_xlfn.IFS(M28="再委託先と同じ",K28,M28="委託先と同じ",I28,OR(M28&lt;&gt;"委託先と同じ",M28&lt;&gt;"再委託先と同じ"),M28)</f>
        <v>A26C01社会福祉法人　京都聴覚言語障害者福祉協会</v>
      </c>
      <c r="B28" s="77" t="s">
        <v>943</v>
      </c>
      <c r="C28" s="23" t="s">
        <v>944</v>
      </c>
      <c r="D28" s="23" t="s">
        <v>944</v>
      </c>
      <c r="E28" s="23" t="s">
        <v>786</v>
      </c>
      <c r="F28" s="92" t="s">
        <v>787</v>
      </c>
      <c r="G28" s="96" t="s">
        <v>788</v>
      </c>
      <c r="H28" s="59" t="s">
        <v>898</v>
      </c>
      <c r="I28" s="59" t="s">
        <v>934</v>
      </c>
      <c r="J28" s="59" t="s">
        <v>820</v>
      </c>
      <c r="K28" s="59" t="s">
        <v>791</v>
      </c>
      <c r="L28" s="59"/>
      <c r="M28" s="59" t="s">
        <v>804</v>
      </c>
      <c r="N28" s="59"/>
      <c r="O28" s="58" t="s">
        <v>937</v>
      </c>
      <c r="P28" s="168" t="s">
        <v>1146</v>
      </c>
      <c r="Q28" s="168" t="s">
        <v>1187</v>
      </c>
      <c r="R28" s="165"/>
      <c r="S28" s="98" t="s">
        <v>929</v>
      </c>
      <c r="T28" s="99" t="s">
        <v>945</v>
      </c>
      <c r="U28" s="100" t="s">
        <v>791</v>
      </c>
      <c r="V28" s="100" t="s">
        <v>939</v>
      </c>
      <c r="W28" s="139" t="s">
        <v>946</v>
      </c>
      <c r="X28" s="98" t="s">
        <v>931</v>
      </c>
      <c r="Y28" s="102" t="s">
        <v>856</v>
      </c>
      <c r="Z28" s="103" t="s">
        <v>947</v>
      </c>
      <c r="AA28" s="104" t="s">
        <v>941</v>
      </c>
      <c r="AB28" s="140" t="s">
        <v>942</v>
      </c>
      <c r="AD28" s="90"/>
      <c r="AE28" s="91"/>
      <c r="AF28" s="91"/>
      <c r="AG28" s="91"/>
      <c r="AH28" s="91"/>
      <c r="AI28" s="91"/>
      <c r="AJ28" s="91"/>
    </row>
    <row r="29" spans="1:36" s="23" customFormat="1" ht="46.9" customHeight="1">
      <c r="A29" s="23" t="str" cm="1">
        <f t="array" ref="A29">B29&amp;_xlfn.IFS(M29="再委託先と同じ",K29,M29="委託先と同じ",I29,OR(M29&lt;&gt;"委託先と同じ",M29&lt;&gt;"再委託先と同じ"),M29)</f>
        <v>A27社会福祉法人　大阪障害者自立支援協会</v>
      </c>
      <c r="B29" s="77" t="s">
        <v>948</v>
      </c>
      <c r="C29" s="23" t="s">
        <v>461</v>
      </c>
      <c r="D29" s="23" t="s">
        <v>950</v>
      </c>
      <c r="E29" s="23" t="s">
        <v>786</v>
      </c>
      <c r="F29" s="92" t="s">
        <v>787</v>
      </c>
      <c r="G29" s="96" t="s">
        <v>788</v>
      </c>
      <c r="H29" s="59" t="s">
        <v>853</v>
      </c>
      <c r="I29" s="59" t="s">
        <v>949</v>
      </c>
      <c r="J29" s="59" t="s">
        <v>892</v>
      </c>
      <c r="K29" s="59" t="s">
        <v>791</v>
      </c>
      <c r="L29" s="59"/>
      <c r="M29" s="59" t="s">
        <v>804</v>
      </c>
      <c r="N29" s="59" t="s">
        <v>892</v>
      </c>
      <c r="O29" s="58" t="s">
        <v>951</v>
      </c>
      <c r="P29" s="168" t="s">
        <v>1147</v>
      </c>
      <c r="Q29" s="168" t="s">
        <v>1188</v>
      </c>
      <c r="R29" s="168" t="s">
        <v>1106</v>
      </c>
      <c r="S29" s="81" t="s">
        <v>794</v>
      </c>
      <c r="T29" s="82" t="s">
        <v>28</v>
      </c>
      <c r="U29" s="141" t="s">
        <v>796</v>
      </c>
      <c r="V29" s="142" t="s">
        <v>797</v>
      </c>
      <c r="W29" s="85">
        <v>2885000</v>
      </c>
      <c r="X29" s="86" t="s">
        <v>844</v>
      </c>
      <c r="Y29" s="86" t="s">
        <v>817</v>
      </c>
      <c r="Z29" s="87">
        <v>19</v>
      </c>
      <c r="AA29" s="88">
        <v>98</v>
      </c>
      <c r="AB29" s="94" t="s">
        <v>952</v>
      </c>
      <c r="AD29" s="90"/>
      <c r="AE29" s="91"/>
      <c r="AF29" s="91"/>
      <c r="AG29" s="91"/>
      <c r="AH29" s="91"/>
      <c r="AI29" s="91"/>
      <c r="AJ29" s="91"/>
    </row>
    <row r="30" spans="1:36" s="23" customFormat="1" ht="44.35" customHeight="1">
      <c r="A30" s="23" t="str" cm="1">
        <f t="array" ref="A30">B30&amp;_xlfn.IFS(M30="再委託先と同じ",K30,M30="委託先と同じ",I30,OR(M30&lt;&gt;"委託先と同じ",M30&lt;&gt;"再委託先と同じ"),M30)</f>
        <v>A28ひょうご盲ろう者支援センター</v>
      </c>
      <c r="B30" s="77" t="s">
        <v>953</v>
      </c>
      <c r="C30" s="23" t="s">
        <v>500</v>
      </c>
      <c r="D30" s="23" t="s">
        <v>955</v>
      </c>
      <c r="E30" s="23" t="s">
        <v>786</v>
      </c>
      <c r="F30" s="92" t="s">
        <v>787</v>
      </c>
      <c r="G30" s="96" t="s">
        <v>788</v>
      </c>
      <c r="H30" s="59" t="s">
        <v>853</v>
      </c>
      <c r="I30" s="59" t="s">
        <v>954</v>
      </c>
      <c r="J30" s="59" t="s">
        <v>803</v>
      </c>
      <c r="K30" s="59" t="s">
        <v>791</v>
      </c>
      <c r="L30" s="59"/>
      <c r="M30" s="59" t="s">
        <v>956</v>
      </c>
      <c r="N30" s="59" t="s">
        <v>803</v>
      </c>
      <c r="O30" s="58" t="s">
        <v>957</v>
      </c>
      <c r="P30" s="168" t="s">
        <v>1148</v>
      </c>
      <c r="Q30" s="168" t="s">
        <v>1189</v>
      </c>
      <c r="R30" s="165"/>
      <c r="S30" s="81" t="s">
        <v>958</v>
      </c>
      <c r="T30" s="82" t="s">
        <v>954</v>
      </c>
      <c r="U30" s="141" t="s">
        <v>791</v>
      </c>
      <c r="V30" s="142" t="s">
        <v>956</v>
      </c>
      <c r="W30" s="85" t="s">
        <v>959</v>
      </c>
      <c r="X30" s="86" t="s">
        <v>839</v>
      </c>
      <c r="Y30" s="86" t="s">
        <v>856</v>
      </c>
      <c r="Z30" s="87" t="s">
        <v>960</v>
      </c>
      <c r="AA30" s="88" t="s">
        <v>961</v>
      </c>
      <c r="AB30" s="94" t="s">
        <v>962</v>
      </c>
      <c r="AD30" s="90"/>
      <c r="AE30" s="91"/>
      <c r="AF30" s="91"/>
      <c r="AG30" s="91"/>
      <c r="AH30" s="91"/>
      <c r="AI30" s="91"/>
      <c r="AJ30" s="91"/>
    </row>
    <row r="31" spans="1:36" s="23" customFormat="1" ht="38.75">
      <c r="A31" s="23" t="str" cm="1">
        <f t="array" ref="A31">B31&amp;_xlfn.IFS(M31="再委託先と同じ",K31,M31="委託先と同じ",I31,OR(M31&lt;&gt;"委託先と同じ",M31&lt;&gt;"再委託先と同じ"),M31)</f>
        <v>A29奈良県聴覚障害者支援センター</v>
      </c>
      <c r="B31" s="77" t="s">
        <v>963</v>
      </c>
      <c r="C31" s="23" t="s">
        <v>525</v>
      </c>
      <c r="D31" s="23" t="s">
        <v>525</v>
      </c>
      <c r="E31" s="23" t="s">
        <v>786</v>
      </c>
      <c r="F31" s="92" t="s">
        <v>787</v>
      </c>
      <c r="G31" s="96" t="s">
        <v>847</v>
      </c>
      <c r="H31" s="80" t="s">
        <v>810</v>
      </c>
      <c r="I31" s="23" t="s">
        <v>1228</v>
      </c>
      <c r="J31" s="59" t="s">
        <v>820</v>
      </c>
      <c r="K31" s="23" t="s">
        <v>791</v>
      </c>
      <c r="M31" s="23" t="s">
        <v>964</v>
      </c>
      <c r="N31" s="59" t="s">
        <v>820</v>
      </c>
      <c r="O31" s="23" t="s">
        <v>965</v>
      </c>
      <c r="P31" s="165" t="s">
        <v>1149</v>
      </c>
      <c r="Q31" s="165" t="s">
        <v>1213</v>
      </c>
      <c r="R31" s="165" t="s">
        <v>1123</v>
      </c>
      <c r="AB31" s="105"/>
      <c r="AD31" s="90"/>
      <c r="AE31" s="91"/>
      <c r="AF31" s="91"/>
      <c r="AG31" s="91"/>
      <c r="AH31" s="91"/>
      <c r="AI31" s="91"/>
      <c r="AJ31" s="91"/>
    </row>
    <row r="32" spans="1:36" s="23" customFormat="1" ht="48.25" customHeight="1">
      <c r="A32" s="23" t="str" cm="1">
        <f t="array" ref="A32">B32&amp;_xlfn.IFS(M32="再委託先と同じ",K32,M32="委託先と同じ",I32,OR(M32&lt;&gt;"委託先と同じ",M32&lt;&gt;"再委託先と同じ"),M32)</f>
        <v>A30一般社団法人　和歌山県聴覚障害者協会</v>
      </c>
      <c r="B32" s="77" t="s">
        <v>966</v>
      </c>
      <c r="C32" s="23" t="s">
        <v>162</v>
      </c>
      <c r="D32" s="23" t="s">
        <v>968</v>
      </c>
      <c r="E32" s="23" t="s">
        <v>786</v>
      </c>
      <c r="F32" s="92" t="s">
        <v>787</v>
      </c>
      <c r="G32" s="96" t="s">
        <v>847</v>
      </c>
      <c r="H32" s="57" t="s">
        <v>853</v>
      </c>
      <c r="I32" s="137" t="s">
        <v>967</v>
      </c>
      <c r="J32" s="93" t="s">
        <v>820</v>
      </c>
      <c r="K32" s="57" t="s">
        <v>796</v>
      </c>
      <c r="L32" s="57"/>
      <c r="M32" s="57" t="s">
        <v>804</v>
      </c>
      <c r="N32" s="93" t="s">
        <v>820</v>
      </c>
      <c r="O32" s="93" t="s">
        <v>969</v>
      </c>
      <c r="P32" s="166" t="s">
        <v>1150</v>
      </c>
      <c r="Q32" s="166" t="s">
        <v>1190</v>
      </c>
      <c r="R32" s="166" t="s">
        <v>1107</v>
      </c>
      <c r="AD32" s="90"/>
      <c r="AE32" s="91"/>
      <c r="AF32" s="91"/>
      <c r="AG32" s="91"/>
      <c r="AH32" s="91"/>
      <c r="AI32" s="91"/>
      <c r="AJ32" s="91"/>
    </row>
    <row r="33" spans="1:36" s="23" customFormat="1" ht="48.6" customHeight="1">
      <c r="A33" s="23" t="str" cm="1">
        <f t="array" ref="A33">B33&amp;_xlfn.IFS(M33="再委託先と同じ",K33,M33="委託先と同じ",I33,OR(M33&lt;&gt;"委託先と同じ",M33&lt;&gt;"再委託先と同じ"),M33)</f>
        <v>A31鳥取県盲ろう者支援センター</v>
      </c>
      <c r="B33" s="77" t="s">
        <v>970</v>
      </c>
      <c r="C33" s="23" t="s">
        <v>537</v>
      </c>
      <c r="D33" s="23" t="s">
        <v>537</v>
      </c>
      <c r="E33" s="23" t="s">
        <v>786</v>
      </c>
      <c r="F33" s="92" t="s">
        <v>787</v>
      </c>
      <c r="G33" s="96" t="s">
        <v>788</v>
      </c>
      <c r="H33" s="80" t="s">
        <v>810</v>
      </c>
      <c r="I33" s="23" t="s">
        <v>1229</v>
      </c>
      <c r="J33" s="23" t="s">
        <v>803</v>
      </c>
      <c r="K33" s="23" t="s">
        <v>791</v>
      </c>
      <c r="M33" s="23" t="s">
        <v>971</v>
      </c>
      <c r="N33" s="23" t="s">
        <v>803</v>
      </c>
      <c r="O33" s="23" t="s">
        <v>972</v>
      </c>
      <c r="P33" s="165" t="s">
        <v>1151</v>
      </c>
      <c r="Q33" s="165" t="s">
        <v>1191</v>
      </c>
      <c r="R33" s="165" t="s">
        <v>1108</v>
      </c>
      <c r="S33" s="81" t="s">
        <v>794</v>
      </c>
      <c r="T33" s="82" t="s">
        <v>32</v>
      </c>
      <c r="U33" s="83" t="s">
        <v>796</v>
      </c>
      <c r="V33" s="84" t="s">
        <v>973</v>
      </c>
      <c r="W33" s="85"/>
      <c r="X33" s="86"/>
      <c r="Y33" s="143" t="s">
        <v>974</v>
      </c>
      <c r="Z33" s="115" t="s">
        <v>975</v>
      </c>
      <c r="AA33" s="88">
        <v>84</v>
      </c>
      <c r="AB33" s="94" t="s">
        <v>976</v>
      </c>
      <c r="AD33" s="90"/>
      <c r="AE33" s="91"/>
      <c r="AF33" s="91"/>
      <c r="AG33" s="91"/>
      <c r="AH33" s="91"/>
      <c r="AI33" s="91"/>
      <c r="AJ33" s="91"/>
    </row>
    <row r="34" spans="1:36" s="23" customFormat="1" ht="48.6" customHeight="1">
      <c r="A34" s="23" t="str" cm="1">
        <f t="array" ref="A34">B34&amp;_xlfn.IFS(M34="再委託先と同じ",K34,M34="委託先と同じ",I34,OR(M34&lt;&gt;"委託先と同じ",M34&lt;&gt;"再委託先と同じ"),M34)</f>
        <v>A32しまね盲ろう者友の会</v>
      </c>
      <c r="B34" s="77" t="s">
        <v>977</v>
      </c>
      <c r="C34" s="23" t="s">
        <v>544</v>
      </c>
      <c r="D34" s="23" t="s">
        <v>544</v>
      </c>
      <c r="E34" s="23" t="s">
        <v>786</v>
      </c>
      <c r="F34" s="92" t="s">
        <v>787</v>
      </c>
      <c r="G34" s="96" t="s">
        <v>847</v>
      </c>
      <c r="H34" s="80" t="s">
        <v>789</v>
      </c>
      <c r="I34" s="23" t="s">
        <v>1230</v>
      </c>
      <c r="J34" s="23" t="s">
        <v>892</v>
      </c>
      <c r="K34" s="23" t="s">
        <v>978</v>
      </c>
      <c r="L34" s="23" t="s">
        <v>803</v>
      </c>
      <c r="M34" s="23" t="s">
        <v>813</v>
      </c>
      <c r="N34" s="23" t="s">
        <v>803</v>
      </c>
      <c r="O34" s="23" t="s">
        <v>979</v>
      </c>
      <c r="P34" s="165" t="s">
        <v>1152</v>
      </c>
      <c r="Q34" s="165" t="s">
        <v>1192</v>
      </c>
      <c r="R34" s="165"/>
      <c r="Y34" s="105"/>
      <c r="AD34" s="90"/>
      <c r="AE34" s="91"/>
      <c r="AF34" s="91"/>
      <c r="AG34" s="91"/>
      <c r="AH34" s="91"/>
      <c r="AI34" s="91"/>
      <c r="AJ34" s="91"/>
    </row>
    <row r="35" spans="1:36" s="23" customFormat="1" ht="48.6" customHeight="1">
      <c r="A35" s="23" t="str" cm="1">
        <f t="array" ref="A35">B35&amp;_xlfn.IFS(M35="再委託先と同じ",K35,M35="委託先と同じ",I35,OR(M35&lt;&gt;"委託先と同じ",M35&lt;&gt;"再委託先と同じ"),M35)</f>
        <v>A33岡山盲ろう者友の会</v>
      </c>
      <c r="B35" s="77" t="s">
        <v>980</v>
      </c>
      <c r="C35" s="23" t="s">
        <v>552</v>
      </c>
      <c r="D35" s="23" t="s">
        <v>552</v>
      </c>
      <c r="E35" s="23" t="s">
        <v>786</v>
      </c>
      <c r="F35" s="92" t="s">
        <v>787</v>
      </c>
      <c r="G35" s="96" t="s">
        <v>847</v>
      </c>
      <c r="H35" s="144" t="s">
        <v>789</v>
      </c>
      <c r="I35" s="145" t="s">
        <v>1231</v>
      </c>
      <c r="J35" s="69" t="s">
        <v>892</v>
      </c>
      <c r="K35" s="68" t="s">
        <v>168</v>
      </c>
      <c r="L35" s="69" t="s">
        <v>803</v>
      </c>
      <c r="M35" s="146" t="s">
        <v>813</v>
      </c>
      <c r="N35" s="69" t="s">
        <v>803</v>
      </c>
      <c r="O35" s="61" t="s">
        <v>981</v>
      </c>
      <c r="P35" s="175" t="s">
        <v>1124</v>
      </c>
      <c r="Q35" s="176" t="s">
        <v>1124</v>
      </c>
      <c r="R35" s="174"/>
      <c r="S35" s="147"/>
      <c r="T35" s="148"/>
      <c r="U35" s="149"/>
      <c r="V35" s="150"/>
      <c r="W35" s="151"/>
      <c r="X35" s="152"/>
      <c r="Y35" s="152"/>
      <c r="Z35" s="152"/>
      <c r="AA35" s="152"/>
      <c r="AB35" s="153"/>
      <c r="AD35" s="90"/>
      <c r="AE35" s="91"/>
      <c r="AF35" s="91"/>
      <c r="AG35" s="91"/>
      <c r="AH35" s="91"/>
      <c r="AI35" s="91"/>
      <c r="AJ35" s="91"/>
    </row>
    <row r="36" spans="1:36" s="23" customFormat="1" ht="48.6" customHeight="1">
      <c r="A36" s="23" t="str" cm="1">
        <f t="array" ref="A36">B36&amp;_xlfn.IFS(M36="再委託先と同じ",K36,M36="委託先と同じ",I36,OR(M36&lt;&gt;"委託先と同じ",M36&lt;&gt;"再委託先と同じ"),M36)</f>
        <v>A34特定非営利活動法人　広島盲ろう者友の会</v>
      </c>
      <c r="B36" s="77" t="s">
        <v>982</v>
      </c>
      <c r="C36" s="23" t="s">
        <v>562</v>
      </c>
      <c r="D36" s="23" t="s">
        <v>984</v>
      </c>
      <c r="E36" s="23" t="s">
        <v>786</v>
      </c>
      <c r="F36" s="92" t="s">
        <v>787</v>
      </c>
      <c r="G36" s="96" t="s">
        <v>788</v>
      </c>
      <c r="H36" s="106" t="s">
        <v>853</v>
      </c>
      <c r="I36" s="107" t="s">
        <v>983</v>
      </c>
      <c r="J36" s="69" t="s">
        <v>803</v>
      </c>
      <c r="K36" s="66" t="s">
        <v>791</v>
      </c>
      <c r="L36" s="65"/>
      <c r="M36" s="108" t="s">
        <v>804</v>
      </c>
      <c r="N36" s="69" t="s">
        <v>803</v>
      </c>
      <c r="O36" s="109" t="s">
        <v>985</v>
      </c>
      <c r="P36" s="169" t="s">
        <v>1125</v>
      </c>
      <c r="Q36" s="170" t="s">
        <v>1214</v>
      </c>
      <c r="R36" s="171" t="s">
        <v>1109</v>
      </c>
      <c r="S36" s="154" t="s">
        <v>794</v>
      </c>
      <c r="T36" s="82" t="s">
        <v>986</v>
      </c>
      <c r="U36" s="83" t="s">
        <v>791</v>
      </c>
      <c r="V36" s="84" t="s">
        <v>804</v>
      </c>
      <c r="W36" s="85">
        <v>2139000</v>
      </c>
      <c r="X36" s="86" t="s">
        <v>844</v>
      </c>
      <c r="Y36" s="86" t="s">
        <v>817</v>
      </c>
      <c r="Z36" s="87">
        <v>11</v>
      </c>
      <c r="AA36" s="88">
        <v>48</v>
      </c>
      <c r="AB36" s="94" t="s">
        <v>987</v>
      </c>
      <c r="AD36" s="90"/>
      <c r="AE36" s="91"/>
      <c r="AF36" s="91"/>
      <c r="AG36" s="91"/>
      <c r="AH36" s="91"/>
      <c r="AI36" s="91"/>
      <c r="AJ36" s="91"/>
    </row>
    <row r="37" spans="1:36" s="23" customFormat="1" ht="46.9" customHeight="1">
      <c r="A37" s="23" t="str" cm="1">
        <f t="array" ref="A37">B37&amp;_xlfn.IFS(M37="再委託先と同じ",K37,M37="委託先と同じ",I37,OR(M37&lt;&gt;"委託先と同じ",M37&lt;&gt;"再委託先と同じ"),M37)</f>
        <v>A35社会福祉法人　山口県聴覚障害者福祉協会</v>
      </c>
      <c r="B37" s="77" t="s">
        <v>988</v>
      </c>
      <c r="C37" s="23" t="s">
        <v>576</v>
      </c>
      <c r="D37" s="23" t="s">
        <v>990</v>
      </c>
      <c r="E37" s="23" t="s">
        <v>786</v>
      </c>
      <c r="F37" s="92" t="s">
        <v>787</v>
      </c>
      <c r="G37" s="96" t="s">
        <v>788</v>
      </c>
      <c r="H37" s="59" t="s">
        <v>853</v>
      </c>
      <c r="I37" s="59" t="s">
        <v>989</v>
      </c>
      <c r="J37" s="59" t="s">
        <v>820</v>
      </c>
      <c r="K37" s="59" t="s">
        <v>791</v>
      </c>
      <c r="L37" s="59"/>
      <c r="M37" s="59" t="s">
        <v>804</v>
      </c>
      <c r="N37" s="59" t="s">
        <v>820</v>
      </c>
      <c r="O37" s="58" t="s">
        <v>991</v>
      </c>
      <c r="P37" s="168" t="s">
        <v>1153</v>
      </c>
      <c r="Q37" s="168" t="s">
        <v>1193</v>
      </c>
      <c r="R37" s="168" t="s">
        <v>1110</v>
      </c>
      <c r="S37" s="81" t="s">
        <v>794</v>
      </c>
      <c r="T37" s="82" t="s">
        <v>992</v>
      </c>
      <c r="U37" s="83" t="s">
        <v>796</v>
      </c>
      <c r="V37" s="84" t="s">
        <v>797</v>
      </c>
      <c r="W37" s="85" t="s">
        <v>993</v>
      </c>
      <c r="X37" s="98" t="s">
        <v>844</v>
      </c>
      <c r="Y37" s="102" t="s">
        <v>824</v>
      </c>
      <c r="Z37" s="98" t="s">
        <v>994</v>
      </c>
      <c r="AA37" s="98" t="s">
        <v>995</v>
      </c>
      <c r="AB37" s="98" t="s">
        <v>962</v>
      </c>
      <c r="AD37" s="90"/>
      <c r="AE37" s="91"/>
      <c r="AF37" s="91"/>
      <c r="AG37" s="91"/>
      <c r="AH37" s="91"/>
      <c r="AI37" s="91"/>
      <c r="AJ37" s="91"/>
    </row>
    <row r="38" spans="1:36" s="23" customFormat="1" ht="40.25" customHeight="1">
      <c r="A38" s="23" t="str" cm="1">
        <f t="array" ref="A38">B38&amp;_xlfn.IFS(M38="再委託先と同じ",K38,M38="委託先と同じ",I38,OR(M38&lt;&gt;"委託先と同じ",M38&lt;&gt;"再委託先と同じ"),M38)</f>
        <v>A36特定非営利活動法人　聴覚・ろう重複障害者生活支援センター</v>
      </c>
      <c r="B38" s="77" t="s">
        <v>996</v>
      </c>
      <c r="C38" s="23" t="s">
        <v>582</v>
      </c>
      <c r="D38" s="23" t="s">
        <v>582</v>
      </c>
      <c r="E38" s="23" t="s">
        <v>786</v>
      </c>
      <c r="F38" s="92" t="s">
        <v>787</v>
      </c>
      <c r="G38" s="96" t="s">
        <v>788</v>
      </c>
      <c r="H38" s="57" t="s">
        <v>906</v>
      </c>
      <c r="I38" s="137" t="s">
        <v>997</v>
      </c>
      <c r="J38" s="57" t="s">
        <v>820</v>
      </c>
      <c r="K38" s="57" t="s">
        <v>796</v>
      </c>
      <c r="L38" s="57"/>
      <c r="M38" s="57" t="s">
        <v>804</v>
      </c>
      <c r="N38" s="57" t="s">
        <v>820</v>
      </c>
      <c r="O38" s="93" t="s">
        <v>998</v>
      </c>
      <c r="P38" s="166" t="s">
        <v>1154</v>
      </c>
      <c r="Q38" s="166" t="s">
        <v>1194</v>
      </c>
      <c r="R38" s="166" t="s">
        <v>1111</v>
      </c>
      <c r="S38" s="81" t="s">
        <v>929</v>
      </c>
      <c r="T38" s="82" t="s">
        <v>999</v>
      </c>
      <c r="U38" s="83" t="s">
        <v>796</v>
      </c>
      <c r="V38" s="84" t="s">
        <v>797</v>
      </c>
      <c r="W38" s="85">
        <v>1025000</v>
      </c>
      <c r="X38" s="98"/>
      <c r="Y38" s="102" t="s">
        <v>824</v>
      </c>
      <c r="Z38" s="103">
        <v>10</v>
      </c>
      <c r="AA38" s="104">
        <v>50</v>
      </c>
      <c r="AB38" s="104" t="s">
        <v>1000</v>
      </c>
      <c r="AD38" s="90"/>
      <c r="AE38" s="91"/>
      <c r="AF38" s="91"/>
      <c r="AG38" s="91"/>
      <c r="AH38" s="91"/>
      <c r="AI38" s="91"/>
      <c r="AJ38" s="91"/>
    </row>
    <row r="39" spans="1:36" s="23" customFormat="1" ht="43.85" customHeight="1">
      <c r="A39" s="23" t="str" cm="1">
        <f t="array" ref="A39">B39&amp;_xlfn.IFS(M39="再委託先と同じ",K39,M39="委託先と同じ",I39,OR(M39&lt;&gt;"委託先と同じ",M39&lt;&gt;"再委託先と同じ"),M39)</f>
        <v>A37香川盲ろう者友の会</v>
      </c>
      <c r="B39" s="77" t="s">
        <v>1001</v>
      </c>
      <c r="C39" s="23" t="s">
        <v>584</v>
      </c>
      <c r="D39" s="23" t="s">
        <v>584</v>
      </c>
      <c r="E39" s="23" t="s">
        <v>786</v>
      </c>
      <c r="F39" s="92" t="s">
        <v>787</v>
      </c>
      <c r="G39" s="96" t="s">
        <v>847</v>
      </c>
      <c r="H39" s="62" t="s">
        <v>810</v>
      </c>
      <c r="I39" s="62" t="s">
        <v>1232</v>
      </c>
      <c r="J39" s="62" t="s">
        <v>803</v>
      </c>
      <c r="K39" s="62" t="s">
        <v>791</v>
      </c>
      <c r="L39" s="62"/>
      <c r="M39" s="62" t="s">
        <v>792</v>
      </c>
      <c r="N39" s="62" t="s">
        <v>803</v>
      </c>
      <c r="O39" s="62" t="s">
        <v>1002</v>
      </c>
      <c r="P39" s="177" t="s">
        <v>1126</v>
      </c>
      <c r="Q39" s="177" t="s">
        <v>1126</v>
      </c>
      <c r="R39" s="165"/>
      <c r="Y39" s="105"/>
      <c r="AD39" s="90"/>
      <c r="AE39" s="91"/>
      <c r="AF39" s="91"/>
      <c r="AG39" s="91"/>
      <c r="AH39" s="91"/>
      <c r="AI39" s="91"/>
      <c r="AJ39" s="91"/>
    </row>
    <row r="40" spans="1:36" s="23" customFormat="1" ht="43.85" customHeight="1">
      <c r="A40" s="23" t="str" cm="1">
        <f t="array" ref="A40">B40&amp;_xlfn.IFS(M40="再委託先と同じ",K40,M40="委託先と同じ",I40,OR(M40&lt;&gt;"委託先と同じ",M40&lt;&gt;"再委託先と同じ"),M40)</f>
        <v>A38特定非営利活動法人　えひめ盲ろう者友の会</v>
      </c>
      <c r="B40" s="77" t="s">
        <v>1003</v>
      </c>
      <c r="C40" s="23" t="s">
        <v>590</v>
      </c>
      <c r="D40" s="23" t="s">
        <v>590</v>
      </c>
      <c r="E40" s="23" t="s">
        <v>786</v>
      </c>
      <c r="F40" s="92" t="s">
        <v>787</v>
      </c>
      <c r="G40" s="96" t="s">
        <v>847</v>
      </c>
      <c r="H40" s="63" t="s">
        <v>853</v>
      </c>
      <c r="I40" s="63" t="s">
        <v>1004</v>
      </c>
      <c r="J40" s="62" t="s">
        <v>803</v>
      </c>
      <c r="K40" s="63" t="s">
        <v>791</v>
      </c>
      <c r="L40" s="63"/>
      <c r="M40" s="63" t="s">
        <v>804</v>
      </c>
      <c r="N40" s="62" t="s">
        <v>803</v>
      </c>
      <c r="O40" s="155" t="s">
        <v>1005</v>
      </c>
      <c r="P40" s="178" t="s">
        <v>1155</v>
      </c>
      <c r="Q40" s="178" t="s">
        <v>1195</v>
      </c>
      <c r="R40" s="165"/>
      <c r="Y40" s="105"/>
      <c r="AD40" s="90"/>
      <c r="AE40" s="91"/>
      <c r="AF40" s="91"/>
      <c r="AG40" s="91"/>
      <c r="AH40" s="91"/>
      <c r="AI40" s="91"/>
      <c r="AJ40" s="91"/>
    </row>
    <row r="41" spans="1:36" s="23" customFormat="1" ht="50.3" customHeight="1">
      <c r="A41" s="23" t="str" cm="1">
        <f t="array" ref="A41">B41&amp;_xlfn.IFS(M41="再委託先と同じ",K41,M41="委託先と同じ",I41,OR(M41&lt;&gt;"委託先と同じ",M41&lt;&gt;"再委託先と同じ"),M41)</f>
        <v>A39高知県盲ろう者友の会</v>
      </c>
      <c r="B41" s="77" t="s">
        <v>1006</v>
      </c>
      <c r="C41" s="23" t="s">
        <v>596</v>
      </c>
      <c r="D41" s="23" t="s">
        <v>596</v>
      </c>
      <c r="E41" s="23" t="s">
        <v>786</v>
      </c>
      <c r="F41" s="92" t="s">
        <v>787</v>
      </c>
      <c r="G41" s="96" t="s">
        <v>788</v>
      </c>
      <c r="H41" s="59" t="s">
        <v>906</v>
      </c>
      <c r="I41" s="59" t="s">
        <v>1007</v>
      </c>
      <c r="J41" s="59" t="s">
        <v>803</v>
      </c>
      <c r="K41" s="59" t="s">
        <v>791</v>
      </c>
      <c r="L41" s="59"/>
      <c r="M41" s="59" t="s">
        <v>804</v>
      </c>
      <c r="N41" s="59" t="s">
        <v>803</v>
      </c>
      <c r="O41" s="58" t="s">
        <v>1008</v>
      </c>
      <c r="P41" s="168" t="s">
        <v>1156</v>
      </c>
      <c r="Q41" s="168" t="s">
        <v>1196</v>
      </c>
      <c r="R41" s="165"/>
      <c r="S41" s="81" t="s">
        <v>794</v>
      </c>
      <c r="T41" s="82" t="s">
        <v>39</v>
      </c>
      <c r="U41" s="83" t="s">
        <v>796</v>
      </c>
      <c r="V41" s="84" t="s">
        <v>796</v>
      </c>
      <c r="W41" s="85">
        <v>565900</v>
      </c>
      <c r="X41" s="86"/>
      <c r="Y41" s="86" t="s">
        <v>824</v>
      </c>
      <c r="Z41" s="87">
        <v>8</v>
      </c>
      <c r="AA41" s="88">
        <v>42</v>
      </c>
      <c r="AB41" s="94" t="s">
        <v>1009</v>
      </c>
      <c r="AD41" s="90"/>
      <c r="AE41" s="91"/>
      <c r="AF41" s="91"/>
      <c r="AG41" s="91"/>
      <c r="AH41" s="91"/>
      <c r="AI41" s="91"/>
      <c r="AJ41" s="91"/>
    </row>
    <row r="42" spans="1:36" s="23" customFormat="1" ht="46.2" customHeight="1">
      <c r="A42" s="23" t="str" cm="1">
        <f t="array" ref="A42">B42&amp;_xlfn.IFS(M42="再委託先と同じ",K42,M42="委託先と同じ",I42,OR(M42&lt;&gt;"委託先と同じ",M42&lt;&gt;"再委託先と同じ"),M42)</f>
        <v>A40公益財団法人　福岡県身体障害者福祉協会</v>
      </c>
      <c r="B42" s="77" t="s">
        <v>1010</v>
      </c>
      <c r="C42" s="23" t="s">
        <v>1012</v>
      </c>
      <c r="D42" s="23" t="s">
        <v>1012</v>
      </c>
      <c r="E42" s="23" t="s">
        <v>786</v>
      </c>
      <c r="F42" s="92" t="s">
        <v>787</v>
      </c>
      <c r="G42" s="96" t="s">
        <v>788</v>
      </c>
      <c r="H42" s="59" t="s">
        <v>906</v>
      </c>
      <c r="I42" s="59" t="s">
        <v>1011</v>
      </c>
      <c r="J42" s="59" t="s">
        <v>790</v>
      </c>
      <c r="K42" s="59" t="s">
        <v>791</v>
      </c>
      <c r="L42" s="59"/>
      <c r="M42" s="59" t="s">
        <v>804</v>
      </c>
      <c r="N42" s="59" t="s">
        <v>790</v>
      </c>
      <c r="O42" s="58" t="s">
        <v>1013</v>
      </c>
      <c r="P42" s="168" t="s">
        <v>1157</v>
      </c>
      <c r="Q42" s="168" t="s">
        <v>1197</v>
      </c>
      <c r="R42" s="165"/>
      <c r="S42" s="147" t="s">
        <v>929</v>
      </c>
      <c r="T42" s="148"/>
      <c r="U42" s="149"/>
      <c r="V42" s="150"/>
      <c r="W42" s="151"/>
      <c r="X42" s="152"/>
      <c r="Y42" s="152"/>
      <c r="Z42" s="152"/>
      <c r="AA42" s="152"/>
      <c r="AB42" s="153"/>
      <c r="AD42" s="90"/>
      <c r="AE42" s="91"/>
      <c r="AF42" s="91"/>
      <c r="AG42" s="91"/>
      <c r="AH42" s="91"/>
      <c r="AI42" s="91"/>
      <c r="AJ42" s="91"/>
    </row>
    <row r="43" spans="1:36" s="23" customFormat="1" ht="50.45" customHeight="1">
      <c r="A43" s="23" t="str" cm="1">
        <f t="array" ref="A43">B43&amp;_xlfn.IFS(M43="再委託先と同じ",K43,M43="委託先と同じ",I43,OR(M43&lt;&gt;"委託先と同じ",M43&lt;&gt;"再委託先と同じ"),M43)</f>
        <v>A40C01北九州市立聴覚障害者情報センター</v>
      </c>
      <c r="B43" s="77" t="s">
        <v>1014</v>
      </c>
      <c r="C43" s="23" t="s">
        <v>609</v>
      </c>
      <c r="D43" s="23" t="s">
        <v>609</v>
      </c>
      <c r="E43" s="23" t="s">
        <v>786</v>
      </c>
      <c r="F43" s="92" t="s">
        <v>787</v>
      </c>
      <c r="G43" s="96" t="s">
        <v>788</v>
      </c>
      <c r="H43" s="59" t="s">
        <v>1016</v>
      </c>
      <c r="I43" s="59" t="s">
        <v>1015</v>
      </c>
      <c r="J43" s="59" t="s">
        <v>790</v>
      </c>
      <c r="K43" s="59" t="s">
        <v>791</v>
      </c>
      <c r="L43" s="59"/>
      <c r="M43" s="59" t="s">
        <v>1017</v>
      </c>
      <c r="N43" s="59" t="s">
        <v>790</v>
      </c>
      <c r="O43" s="58" t="s">
        <v>1018</v>
      </c>
      <c r="P43" s="168" t="s">
        <v>1158</v>
      </c>
      <c r="Q43" s="168" t="s">
        <v>1198</v>
      </c>
      <c r="R43" s="165"/>
      <c r="S43" s="81" t="s">
        <v>794</v>
      </c>
      <c r="T43" s="156" t="s">
        <v>41</v>
      </c>
      <c r="U43" s="83" t="s">
        <v>796</v>
      </c>
      <c r="V43" s="157" t="s">
        <v>1019</v>
      </c>
      <c r="W43" s="85">
        <v>395000</v>
      </c>
      <c r="X43" s="86" t="s">
        <v>1020</v>
      </c>
      <c r="Y43" s="86" t="s">
        <v>856</v>
      </c>
      <c r="Z43" s="87">
        <v>10</v>
      </c>
      <c r="AA43" s="88">
        <v>50</v>
      </c>
      <c r="AB43" s="94" t="s">
        <v>807</v>
      </c>
      <c r="AD43" s="90"/>
      <c r="AE43" s="91"/>
      <c r="AF43" s="91"/>
      <c r="AG43" s="91"/>
      <c r="AH43" s="91"/>
      <c r="AI43" s="91"/>
      <c r="AJ43" s="91"/>
    </row>
    <row r="44" spans="1:36" s="23" customFormat="1" ht="71.349999999999994" customHeight="1">
      <c r="A44" s="23" t="str" cm="1">
        <f t="array" ref="A44">B44&amp;_xlfn.IFS(M44="再委託先と同じ",K44,M44="委託先と同じ",I44,OR(M44&lt;&gt;"委託先と同じ",M44&lt;&gt;"再委託先と同じ"),M44)</f>
        <v>A40C03久留米市身体障害者福祉協会</v>
      </c>
      <c r="B44" s="77" t="s">
        <v>1021</v>
      </c>
      <c r="C44" s="23" t="s">
        <v>617</v>
      </c>
      <c r="D44" s="23" t="s">
        <v>617</v>
      </c>
      <c r="E44" s="23" t="s">
        <v>786</v>
      </c>
      <c r="F44" s="92" t="s">
        <v>787</v>
      </c>
      <c r="G44" s="96" t="s">
        <v>788</v>
      </c>
      <c r="H44" s="59" t="s">
        <v>1022</v>
      </c>
      <c r="I44" s="59" t="s">
        <v>1233</v>
      </c>
      <c r="J44" s="59"/>
      <c r="K44" s="59" t="s">
        <v>791</v>
      </c>
      <c r="L44" s="59"/>
      <c r="M44" s="59" t="s">
        <v>792</v>
      </c>
      <c r="N44" s="59"/>
      <c r="O44" s="58" t="s">
        <v>1023</v>
      </c>
      <c r="P44" s="168" t="s">
        <v>1159</v>
      </c>
      <c r="Q44" s="168" t="s">
        <v>1199</v>
      </c>
      <c r="R44" s="165"/>
      <c r="S44" s="81" t="s">
        <v>794</v>
      </c>
      <c r="T44" s="156" t="s">
        <v>167</v>
      </c>
      <c r="U44" s="83" t="s">
        <v>796</v>
      </c>
      <c r="V44" s="157"/>
      <c r="W44" s="85">
        <v>350000</v>
      </c>
      <c r="X44" s="152"/>
      <c r="Y44" s="152"/>
      <c r="Z44" s="152"/>
      <c r="AA44" s="152"/>
      <c r="AB44" s="153"/>
      <c r="AC44" s="23" t="s">
        <v>1024</v>
      </c>
      <c r="AD44" s="90"/>
      <c r="AE44" s="91"/>
      <c r="AF44" s="91"/>
      <c r="AG44" s="91"/>
      <c r="AH44" s="91"/>
      <c r="AI44" s="91"/>
      <c r="AJ44" s="91"/>
    </row>
    <row r="45" spans="1:36" s="23" customFormat="1" ht="61.85" customHeight="1">
      <c r="A45" s="23" t="str" cm="1">
        <f t="array" ref="A45">B45&amp;_xlfn.IFS(M45="再委託先と同じ",K45,M45="委託先と同じ",I45,OR(M45&lt;&gt;"委託先と同じ",M45&lt;&gt;"再委託先と同じ"),M45)</f>
        <v>A41一般社団法人　佐賀県視覚障害者団体連合会</v>
      </c>
      <c r="B45" s="77" t="s">
        <v>1025</v>
      </c>
      <c r="C45" s="23" t="s">
        <v>619</v>
      </c>
      <c r="D45" s="23" t="s">
        <v>619</v>
      </c>
      <c r="E45" s="23" t="s">
        <v>786</v>
      </c>
      <c r="F45" s="92" t="s">
        <v>787</v>
      </c>
      <c r="G45" s="96" t="s">
        <v>847</v>
      </c>
      <c r="H45" s="80" t="s">
        <v>810</v>
      </c>
      <c r="I45" s="23" t="s">
        <v>1234</v>
      </c>
      <c r="J45" s="23" t="s">
        <v>1026</v>
      </c>
      <c r="K45" s="23" t="s">
        <v>791</v>
      </c>
      <c r="M45" s="23" t="s">
        <v>792</v>
      </c>
      <c r="N45" s="23" t="s">
        <v>1026</v>
      </c>
      <c r="O45" s="23" t="s">
        <v>1027</v>
      </c>
      <c r="P45" s="165" t="s">
        <v>1160</v>
      </c>
      <c r="Q45" s="165" t="s">
        <v>1200</v>
      </c>
      <c r="R45" s="165"/>
      <c r="S45" s="119"/>
      <c r="T45" s="82"/>
      <c r="U45" s="120"/>
      <c r="V45" s="121"/>
      <c r="W45" s="122"/>
      <c r="X45" s="152"/>
      <c r="Y45" s="152"/>
      <c r="Z45" s="152"/>
      <c r="AA45" s="152"/>
      <c r="AB45" s="153"/>
      <c r="AD45" s="90"/>
      <c r="AE45" s="91"/>
      <c r="AF45" s="91"/>
      <c r="AG45" s="91"/>
      <c r="AH45" s="91"/>
      <c r="AI45" s="91"/>
      <c r="AJ45" s="91"/>
    </row>
    <row r="46" spans="1:36" s="23" customFormat="1" ht="61.85" customHeight="1">
      <c r="A46" s="23" t="str" cm="1">
        <f t="array" ref="A46">B46&amp;_xlfn.IFS(M46="再委託先と同じ",K46,M46="委託先と同じ",I46,OR(M46&lt;&gt;"委託先と同じ",M46&lt;&gt;"再委託先と同じ"),M46)</f>
        <v>A42一般社団法人　長崎県ろうあ協会</v>
      </c>
      <c r="B46" s="77" t="s">
        <v>1028</v>
      </c>
      <c r="C46" s="23" t="s">
        <v>621</v>
      </c>
      <c r="D46" s="23" t="s">
        <v>1030</v>
      </c>
      <c r="E46" s="23" t="s">
        <v>786</v>
      </c>
      <c r="F46" s="92" t="s">
        <v>787</v>
      </c>
      <c r="G46" s="96" t="s">
        <v>788</v>
      </c>
      <c r="H46" s="59" t="s">
        <v>853</v>
      </c>
      <c r="I46" s="59" t="s">
        <v>1029</v>
      </c>
      <c r="J46" s="59" t="s">
        <v>820</v>
      </c>
      <c r="K46" s="59" t="s">
        <v>791</v>
      </c>
      <c r="L46" s="59"/>
      <c r="M46" s="59" t="s">
        <v>804</v>
      </c>
      <c r="N46" s="59" t="s">
        <v>820</v>
      </c>
      <c r="O46" s="58" t="s">
        <v>1031</v>
      </c>
      <c r="P46" s="168" t="s">
        <v>1161</v>
      </c>
      <c r="Q46" s="168" t="s">
        <v>1201</v>
      </c>
      <c r="R46" s="165"/>
      <c r="S46" s="81" t="s">
        <v>1032</v>
      </c>
      <c r="T46" s="82" t="s">
        <v>44</v>
      </c>
      <c r="U46" s="83" t="s">
        <v>796</v>
      </c>
      <c r="V46" s="84" t="s">
        <v>797</v>
      </c>
      <c r="W46" s="85">
        <v>1841600</v>
      </c>
      <c r="X46" s="86" t="s">
        <v>844</v>
      </c>
      <c r="Y46" s="86" t="s">
        <v>1033</v>
      </c>
      <c r="Z46" s="87">
        <v>14</v>
      </c>
      <c r="AA46" s="88">
        <v>54</v>
      </c>
      <c r="AB46" s="94" t="s">
        <v>932</v>
      </c>
      <c r="AD46" s="90"/>
      <c r="AE46" s="91"/>
      <c r="AF46" s="91"/>
      <c r="AG46" s="91"/>
      <c r="AH46" s="91"/>
      <c r="AI46" s="91"/>
      <c r="AJ46" s="91"/>
    </row>
    <row r="47" spans="1:36" s="23" customFormat="1" ht="53.35" customHeight="1">
      <c r="A47" s="23" t="str" cm="1">
        <f t="array" ref="A47">B47&amp;_xlfn.IFS(M47="再委託先と同じ",K47,M47="委託先と同じ",I47,OR(M47&lt;&gt;"委託先と同じ",M47&lt;&gt;"再委託先と同じ"),M47)</f>
        <v>A43熊本県聴覚障害者情報提供センター</v>
      </c>
      <c r="B47" s="77" t="s">
        <v>1034</v>
      </c>
      <c r="C47" s="23" t="s">
        <v>631</v>
      </c>
      <c r="D47" s="23" t="s">
        <v>1035</v>
      </c>
      <c r="E47" s="23" t="s">
        <v>786</v>
      </c>
      <c r="F47" s="92" t="s">
        <v>787</v>
      </c>
      <c r="G47" s="96" t="s">
        <v>788</v>
      </c>
      <c r="H47" s="59" t="s">
        <v>906</v>
      </c>
      <c r="I47" s="59" t="s">
        <v>1235</v>
      </c>
      <c r="J47" s="59" t="s">
        <v>820</v>
      </c>
      <c r="K47" s="59" t="s">
        <v>791</v>
      </c>
      <c r="L47" s="59"/>
      <c r="M47" s="59" t="s">
        <v>1036</v>
      </c>
      <c r="N47" s="59" t="s">
        <v>820</v>
      </c>
      <c r="O47" s="58" t="s">
        <v>1037</v>
      </c>
      <c r="P47" s="168" t="s">
        <v>1162</v>
      </c>
      <c r="Q47" s="168" t="s">
        <v>1202</v>
      </c>
      <c r="R47" s="165"/>
      <c r="S47" s="98" t="s">
        <v>794</v>
      </c>
      <c r="T47" s="99" t="s">
        <v>1038</v>
      </c>
      <c r="U47" s="100" t="s">
        <v>796</v>
      </c>
      <c r="V47" s="100" t="s">
        <v>1039</v>
      </c>
      <c r="W47" s="101">
        <v>382000</v>
      </c>
      <c r="X47" s="98" t="s">
        <v>1040</v>
      </c>
      <c r="Y47" s="102" t="s">
        <v>796</v>
      </c>
      <c r="Z47" s="98" t="s">
        <v>1041</v>
      </c>
      <c r="AA47" s="98" t="s">
        <v>1042</v>
      </c>
      <c r="AB47" s="102" t="s">
        <v>766</v>
      </c>
      <c r="AD47" s="90"/>
      <c r="AE47" s="91"/>
      <c r="AF47" s="91"/>
      <c r="AG47" s="91"/>
      <c r="AH47" s="91"/>
      <c r="AI47" s="91"/>
      <c r="AJ47" s="91"/>
    </row>
    <row r="48" spans="1:36" s="23" customFormat="1" ht="53.35" customHeight="1">
      <c r="A48" s="23" t="str" cm="1">
        <f t="array" ref="A48">B48&amp;_xlfn.IFS(M48="再委託先と同じ",K48,M48="委託先と同じ",I48,OR(M48&lt;&gt;"委託先と同じ",M48&lt;&gt;"再委託先と同じ"),M48)</f>
        <v>A44社会福祉法人　大分県聴覚障害者協会</v>
      </c>
      <c r="B48" s="77" t="s">
        <v>1043</v>
      </c>
      <c r="C48" s="23" t="s">
        <v>639</v>
      </c>
      <c r="D48" s="23" t="s">
        <v>1045</v>
      </c>
      <c r="E48" s="23" t="s">
        <v>786</v>
      </c>
      <c r="F48" s="92" t="s">
        <v>787</v>
      </c>
      <c r="G48" s="96" t="s">
        <v>788</v>
      </c>
      <c r="H48" s="59" t="s">
        <v>789</v>
      </c>
      <c r="I48" s="59" t="s">
        <v>1044</v>
      </c>
      <c r="J48" s="59" t="s">
        <v>820</v>
      </c>
      <c r="K48" s="59" t="s">
        <v>791</v>
      </c>
      <c r="L48" s="59"/>
      <c r="M48" s="59" t="s">
        <v>804</v>
      </c>
      <c r="N48" s="59" t="s">
        <v>820</v>
      </c>
      <c r="O48" s="58" t="s">
        <v>1046</v>
      </c>
      <c r="P48" s="168"/>
      <c r="Q48" s="168" t="s">
        <v>1203</v>
      </c>
      <c r="R48" s="168" t="s">
        <v>1112</v>
      </c>
      <c r="S48" s="98" t="s">
        <v>794</v>
      </c>
      <c r="T48" s="99" t="s">
        <v>46</v>
      </c>
      <c r="U48" s="100" t="s">
        <v>796</v>
      </c>
      <c r="V48" s="100" t="s">
        <v>46</v>
      </c>
      <c r="W48" s="101" t="s">
        <v>1047</v>
      </c>
      <c r="X48" s="98" t="s">
        <v>1048</v>
      </c>
      <c r="Y48" s="102"/>
      <c r="Z48" s="103">
        <v>7</v>
      </c>
      <c r="AA48" s="158" t="s">
        <v>1049</v>
      </c>
      <c r="AB48" s="140" t="s">
        <v>807</v>
      </c>
      <c r="AD48" s="90"/>
      <c r="AE48" s="91"/>
      <c r="AF48" s="91"/>
      <c r="AG48" s="91"/>
      <c r="AH48" s="91"/>
      <c r="AI48" s="91"/>
      <c r="AJ48" s="91"/>
    </row>
    <row r="49" spans="1:36" s="23" customFormat="1" ht="56.4" customHeight="1">
      <c r="A49" s="23" t="str" cm="1">
        <f t="array" ref="A49">B49&amp;_xlfn.IFS(M49="再委託先と同じ",K49,M49="委託先と同じ",I49,OR(M49&lt;&gt;"委託先と同じ",M49&lt;&gt;"再委託先と同じ"),M49)</f>
        <v>A45社会福祉法人　宮崎県聴覚障害者協会</v>
      </c>
      <c r="B49" s="77" t="s">
        <v>1050</v>
      </c>
      <c r="C49" s="23" t="s">
        <v>645</v>
      </c>
      <c r="D49" s="23" t="s">
        <v>645</v>
      </c>
      <c r="E49" s="23" t="s">
        <v>786</v>
      </c>
      <c r="F49" s="92" t="s">
        <v>787</v>
      </c>
      <c r="G49" s="96" t="s">
        <v>847</v>
      </c>
      <c r="H49" s="59" t="s">
        <v>802</v>
      </c>
      <c r="I49" s="59" t="s">
        <v>1051</v>
      </c>
      <c r="J49" s="59" t="s">
        <v>820</v>
      </c>
      <c r="K49" s="59" t="s">
        <v>791</v>
      </c>
      <c r="L49" s="59"/>
      <c r="M49" s="59" t="s">
        <v>804</v>
      </c>
      <c r="N49" s="59" t="s">
        <v>820</v>
      </c>
      <c r="O49" s="58" t="s">
        <v>1052</v>
      </c>
      <c r="P49" s="168" t="s">
        <v>1163</v>
      </c>
      <c r="Q49" s="168" t="s">
        <v>1204</v>
      </c>
      <c r="R49" s="168" t="s">
        <v>1113</v>
      </c>
      <c r="S49" s="147"/>
      <c r="T49" s="148"/>
      <c r="U49" s="149"/>
      <c r="V49" s="150"/>
      <c r="W49" s="151"/>
      <c r="X49" s="152"/>
      <c r="Y49" s="152"/>
      <c r="Z49" s="152"/>
      <c r="AA49" s="152"/>
      <c r="AB49" s="153"/>
      <c r="AD49" s="90"/>
      <c r="AE49" s="91"/>
      <c r="AF49" s="91"/>
      <c r="AG49" s="91"/>
      <c r="AH49" s="91"/>
      <c r="AI49" s="91"/>
      <c r="AJ49" s="91"/>
    </row>
    <row r="50" spans="1:36" s="23" customFormat="1" ht="56.4" customHeight="1">
      <c r="A50" s="23" t="str" cm="1">
        <f t="array" ref="A50">B50&amp;_xlfn.IFS(M50="再委託先と同じ",K50,M50="委託先と同じ",I50,OR(M50&lt;&gt;"委託先と同じ",M50&lt;&gt;"再委託先と同じ"),M50)</f>
        <v>A46鹿児島県視聴覚障害者情報センター</v>
      </c>
      <c r="B50" s="77" t="s">
        <v>1053</v>
      </c>
      <c r="C50" s="23" t="s">
        <v>652</v>
      </c>
      <c r="D50" s="23" t="s">
        <v>652</v>
      </c>
      <c r="E50" s="23" t="s">
        <v>786</v>
      </c>
      <c r="F50" s="92" t="s">
        <v>787</v>
      </c>
      <c r="G50" s="96" t="s">
        <v>788</v>
      </c>
      <c r="H50" s="59" t="s">
        <v>906</v>
      </c>
      <c r="I50" s="59" t="s">
        <v>1054</v>
      </c>
      <c r="J50" s="59" t="s">
        <v>790</v>
      </c>
      <c r="K50" s="59" t="s">
        <v>791</v>
      </c>
      <c r="L50" s="59"/>
      <c r="M50" s="59" t="s">
        <v>1055</v>
      </c>
      <c r="N50" s="59" t="s">
        <v>790</v>
      </c>
      <c r="O50" s="58" t="s">
        <v>1056</v>
      </c>
      <c r="P50" s="168" t="s">
        <v>1164</v>
      </c>
      <c r="Q50" s="168" t="s">
        <v>1205</v>
      </c>
      <c r="R50" s="165"/>
      <c r="S50" s="81" t="s">
        <v>843</v>
      </c>
      <c r="T50" s="82" t="s">
        <v>48</v>
      </c>
      <c r="U50" s="83" t="s">
        <v>796</v>
      </c>
      <c r="V50" s="84" t="s">
        <v>1057</v>
      </c>
      <c r="W50" s="85">
        <v>398000</v>
      </c>
      <c r="X50" s="86" t="s">
        <v>806</v>
      </c>
      <c r="Y50" s="86" t="s">
        <v>824</v>
      </c>
      <c r="Z50" s="87">
        <v>8</v>
      </c>
      <c r="AA50" s="88">
        <v>61</v>
      </c>
      <c r="AB50" s="159" t="s">
        <v>807</v>
      </c>
      <c r="AD50" s="90"/>
      <c r="AE50" s="91"/>
      <c r="AF50" s="91"/>
      <c r="AG50" s="91"/>
      <c r="AH50" s="91"/>
      <c r="AI50" s="91"/>
      <c r="AJ50" s="91"/>
    </row>
    <row r="51" spans="1:36" s="23" customFormat="1" ht="49.75" customHeight="1">
      <c r="A51" s="23" t="str" cm="1">
        <f t="array" ref="A51">B51&amp;_xlfn.IFS(M51="再委託先と同じ",K51,M51="委託先と同じ",I51,OR(M51&lt;&gt;"委託先と同じ",M51&lt;&gt;"再委託先と同じ"),M51)</f>
        <v>A47沖縄聴覚障害者情報センター</v>
      </c>
      <c r="B51" s="77" t="s">
        <v>1058</v>
      </c>
      <c r="C51" s="23" t="s">
        <v>658</v>
      </c>
      <c r="D51" s="23" t="s">
        <v>1059</v>
      </c>
      <c r="E51" s="23" t="s">
        <v>786</v>
      </c>
      <c r="F51" s="92" t="s">
        <v>787</v>
      </c>
      <c r="G51" s="96" t="s">
        <v>788</v>
      </c>
      <c r="H51" s="59" t="s">
        <v>1060</v>
      </c>
      <c r="I51" s="59" t="s">
        <v>1075</v>
      </c>
      <c r="J51" s="59" t="s">
        <v>820</v>
      </c>
      <c r="K51" s="59" t="s">
        <v>791</v>
      </c>
      <c r="L51" s="59"/>
      <c r="M51" s="59" t="s">
        <v>1061</v>
      </c>
      <c r="N51" s="59" t="s">
        <v>820</v>
      </c>
      <c r="O51" s="58" t="s">
        <v>1062</v>
      </c>
      <c r="P51" s="168" t="s">
        <v>1165</v>
      </c>
      <c r="Q51" s="168" t="s">
        <v>1206</v>
      </c>
      <c r="R51" s="168" t="s">
        <v>1114</v>
      </c>
      <c r="S51" s="81" t="s">
        <v>794</v>
      </c>
      <c r="T51" s="82" t="s">
        <v>49</v>
      </c>
      <c r="U51" s="83" t="s">
        <v>796</v>
      </c>
      <c r="V51" s="84" t="s">
        <v>1063</v>
      </c>
      <c r="W51" s="85">
        <v>1950000</v>
      </c>
      <c r="X51" s="86" t="s">
        <v>806</v>
      </c>
      <c r="Y51" s="86" t="s">
        <v>1064</v>
      </c>
      <c r="Z51" s="87">
        <v>25</v>
      </c>
      <c r="AA51" s="88">
        <v>84</v>
      </c>
      <c r="AB51" s="94"/>
      <c r="AD51" s="90"/>
      <c r="AE51" s="91"/>
      <c r="AF51" s="91"/>
      <c r="AG51" s="91"/>
      <c r="AH51" s="91"/>
      <c r="AI51" s="91"/>
      <c r="AJ51" s="91"/>
    </row>
    <row r="52" spans="1:36" ht="52.15" customHeight="1">
      <c r="A52" s="25" t="str" cm="1">
        <f t="array" ref="A52">B52&amp;_xlfn.IFS(M52="再委託先と同じ",K52,M52="委託先と同じ",I52,OR(M52&lt;&gt;"委託先と同じ",M52&lt;&gt;"再委託先と同じ"),M52)</f>
        <v>A40B09社会福祉法人　福岡市身体障害者福祉協会</v>
      </c>
      <c r="B52" s="77" t="s">
        <v>1065</v>
      </c>
      <c r="C52" s="23" t="s">
        <v>147</v>
      </c>
      <c r="D52" s="23" t="s">
        <v>147</v>
      </c>
      <c r="E52" s="23" t="s">
        <v>786</v>
      </c>
      <c r="F52" s="92" t="s">
        <v>787</v>
      </c>
      <c r="G52" s="96" t="s">
        <v>788</v>
      </c>
      <c r="H52" s="57" t="s">
        <v>1067</v>
      </c>
      <c r="I52" s="137" t="s">
        <v>1066</v>
      </c>
      <c r="J52" s="57"/>
      <c r="K52" s="57" t="s">
        <v>796</v>
      </c>
      <c r="L52" s="57"/>
      <c r="M52" s="57" t="s">
        <v>804</v>
      </c>
      <c r="N52" s="57"/>
      <c r="O52" s="93" t="s">
        <v>1068</v>
      </c>
      <c r="P52" s="166" t="s">
        <v>1166</v>
      </c>
      <c r="Q52" s="166" t="s">
        <v>1207</v>
      </c>
      <c r="R52" s="166" t="s">
        <v>1115</v>
      </c>
      <c r="S52" s="81" t="s">
        <v>1069</v>
      </c>
      <c r="T52" s="82" t="s">
        <v>42</v>
      </c>
      <c r="U52" s="83" t="s">
        <v>796</v>
      </c>
      <c r="V52" s="84" t="s">
        <v>797</v>
      </c>
      <c r="W52" s="85">
        <v>556000</v>
      </c>
      <c r="X52" s="86" t="s">
        <v>1070</v>
      </c>
      <c r="Y52" s="86"/>
      <c r="Z52" s="87" t="s">
        <v>1071</v>
      </c>
      <c r="AA52" s="88">
        <v>60</v>
      </c>
      <c r="AB52" s="94" t="s">
        <v>807</v>
      </c>
      <c r="AC52" s="23" t="s">
        <v>1072</v>
      </c>
    </row>
  </sheetData>
  <phoneticPr fontId="3"/>
  <conditionalFormatting sqref="A1:B1 K1:XFD1 C1:H10 I1:J52 K2:R8 AC2:XFD8 B2:B52 K9:XFD10 C11:G12 R11:XFD12 K13:R14 AC13:XFD14 C13:H22 K15:XFD18 K19:R22 AC19:XFD24 C23:G24 K25:XFD28 C25:H34 K29:R30 AC29:XFD30 K31:XFD32 K33:R33 AC33:XFD33 K34:XFD34 C35:G36 AC35:XFD36 K37:R38 X37:XFD38 C37:H52 K39:XFD40 K41:R46 AC41:XFD46 K47:XFD48 K49:R52 AC49:XFD52 A53:XFD1048576">
    <cfRule type="expression" dxfId="7" priority="12">
      <formula>_xlfn.ISFORMULA(A1)</formula>
    </cfRule>
  </conditionalFormatting>
  <conditionalFormatting sqref="C2:D2 H2 K2:M2 N2:Q4 I2:J10 K5:R6 C5:D8 H5:H8 K7:Q8 C11:D12 H11:R12 C19:D24 H19:J24 I21:R24 K27:M27 O27:Q27 C27:D38 H27:J38 I28:AB28 I29:Q34 S33:AB34 I35:AB36 I37:Q38 S37:W39 C41:D52 H41:J52 I49:Q50 I51:AB52 S2:AB8 S13:AB14 S19:AB24 S29:AB30 S41:AB46 S49:AB49">
    <cfRule type="containsText" dxfId="6" priority="19" operator="containsText" text="同左">
      <formula>NOT(ISERROR(SEARCH("同左",C2)))</formula>
    </cfRule>
  </conditionalFormatting>
  <conditionalFormatting sqref="K19:M20 O19:R20">
    <cfRule type="containsText" dxfId="5" priority="15" operator="containsText" text="同左">
      <formula>NOT(ISERROR(SEARCH("同左",K19)))</formula>
    </cfRule>
  </conditionalFormatting>
  <conditionalFormatting sqref="K41:Q41 O42:Q44 K42:N48">
    <cfRule type="containsText" dxfId="4" priority="17" operator="containsText" text="同左">
      <formula>NOT(ISERROR(SEARCH("同左",K41)))</formula>
    </cfRule>
  </conditionalFormatting>
  <conditionalFormatting sqref="N9:N10">
    <cfRule type="containsText" dxfId="3" priority="14" operator="containsText" text="同左">
      <formula>NOT(ISERROR(SEARCH("同左",N9)))</formula>
    </cfRule>
  </conditionalFormatting>
  <conditionalFormatting sqref="O45:R48">
    <cfRule type="containsText" dxfId="2" priority="18" operator="containsText" text="同左">
      <formula>NOT(ISERROR(SEARCH("同左",O45)))</formula>
    </cfRule>
  </conditionalFormatting>
  <conditionalFormatting sqref="S50">
    <cfRule type="containsText" dxfId="1" priority="4" operator="containsText" text="同左">
      <formula>NOT(ISERROR(SEARCH("同左",S50)))</formula>
    </cfRule>
  </conditionalFormatting>
  <conditionalFormatting sqref="Z50:AB50">
    <cfRule type="containsText" dxfId="0" priority="3" operator="containsText" text="同左">
      <formula>NOT(ISERROR(SEARCH("同左",Z50)))</formula>
    </cfRule>
  </conditionalFormatting>
  <pageMargins left="0.7" right="0.7" top="0.75" bottom="0.75" header="0.3" footer="0.3"/>
  <pageSetup paperSize="9" scale="5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C0F7A-6C22-4194-B481-771E7D4C6030}">
  <sheetPr codeName="Sheet7"/>
  <dimension ref="A1:M133"/>
  <sheetViews>
    <sheetView workbookViewId="0">
      <selection sqref="A1:XFD1048576"/>
    </sheetView>
  </sheetViews>
  <sheetFormatPr defaultRowHeight="17.7"/>
  <cols>
    <col min="2" max="2" width="20.21875" bestFit="1" customWidth="1"/>
    <col min="3" max="3" width="15.6640625" customWidth="1"/>
    <col min="8" max="8" width="16.33203125" bestFit="1" customWidth="1"/>
  </cols>
  <sheetData>
    <row r="1" spans="1:13">
      <c r="A1" t="s">
        <v>665</v>
      </c>
      <c r="B1" t="s">
        <v>177</v>
      </c>
      <c r="C1" t="s">
        <v>178</v>
      </c>
      <c r="D1" t="s">
        <v>179</v>
      </c>
      <c r="E1" t="s">
        <v>180</v>
      </c>
      <c r="F1" t="s">
        <v>181</v>
      </c>
      <c r="G1" t="s">
        <v>182</v>
      </c>
      <c r="H1" t="s">
        <v>664</v>
      </c>
      <c r="I1" t="s">
        <v>183</v>
      </c>
      <c r="J1" t="s">
        <v>184</v>
      </c>
      <c r="K1" t="s">
        <v>185</v>
      </c>
      <c r="L1" t="s">
        <v>186</v>
      </c>
      <c r="M1" t="s">
        <v>187</v>
      </c>
    </row>
    <row r="2" spans="1:13">
      <c r="A2" t="s">
        <v>189</v>
      </c>
      <c r="B2" t="s">
        <v>188</v>
      </c>
      <c r="C2" t="s">
        <v>170</v>
      </c>
      <c r="D2" t="s">
        <v>170</v>
      </c>
      <c r="H2" t="s">
        <v>189</v>
      </c>
      <c r="I2" t="s">
        <v>190</v>
      </c>
      <c r="K2" t="s">
        <v>191</v>
      </c>
      <c r="L2" t="s">
        <v>192</v>
      </c>
      <c r="M2" t="s">
        <v>193</v>
      </c>
    </row>
    <row r="3" spans="1:13">
      <c r="A3" t="s">
        <v>169</v>
      </c>
      <c r="B3" t="s">
        <v>194</v>
      </c>
      <c r="C3" t="s">
        <v>172</v>
      </c>
      <c r="D3" t="s">
        <v>170</v>
      </c>
      <c r="E3" t="s">
        <v>195</v>
      </c>
      <c r="H3" t="s">
        <v>196</v>
      </c>
      <c r="I3" t="s">
        <v>190</v>
      </c>
      <c r="J3" s="26">
        <v>26390</v>
      </c>
      <c r="K3" t="s">
        <v>197</v>
      </c>
      <c r="L3" t="s">
        <v>198</v>
      </c>
      <c r="M3" t="s">
        <v>199</v>
      </c>
    </row>
    <row r="4" spans="1:13">
      <c r="A4" t="s">
        <v>203</v>
      </c>
      <c r="B4" t="s">
        <v>200</v>
      </c>
      <c r="C4" t="s">
        <v>173</v>
      </c>
      <c r="D4" t="s">
        <v>170</v>
      </c>
      <c r="F4" t="s">
        <v>201</v>
      </c>
      <c r="H4" t="s">
        <v>202</v>
      </c>
      <c r="I4" t="s">
        <v>190</v>
      </c>
      <c r="J4" s="26">
        <v>36617</v>
      </c>
      <c r="K4" t="s">
        <v>204</v>
      </c>
      <c r="L4" t="s">
        <v>205</v>
      </c>
      <c r="M4" t="s">
        <v>206</v>
      </c>
    </row>
    <row r="5" spans="1:13">
      <c r="A5" t="s">
        <v>209</v>
      </c>
      <c r="B5" t="s">
        <v>200</v>
      </c>
      <c r="C5" t="s">
        <v>171</v>
      </c>
      <c r="D5" t="s">
        <v>170</v>
      </c>
      <c r="F5" t="s">
        <v>207</v>
      </c>
      <c r="H5" t="s">
        <v>208</v>
      </c>
      <c r="I5" t="s">
        <v>190</v>
      </c>
      <c r="J5" s="26">
        <v>38626</v>
      </c>
      <c r="K5" t="s">
        <v>204</v>
      </c>
      <c r="L5" t="s">
        <v>198</v>
      </c>
      <c r="M5" t="s">
        <v>199</v>
      </c>
    </row>
    <row r="6" spans="1:13">
      <c r="A6" t="s">
        <v>210</v>
      </c>
      <c r="B6" t="s">
        <v>188</v>
      </c>
      <c r="C6" t="s">
        <v>174</v>
      </c>
      <c r="D6" t="s">
        <v>174</v>
      </c>
      <c r="H6" t="s">
        <v>210</v>
      </c>
      <c r="I6" t="s">
        <v>190</v>
      </c>
      <c r="K6" t="s">
        <v>191</v>
      </c>
    </row>
    <row r="7" spans="1:13">
      <c r="A7" t="s">
        <v>214</v>
      </c>
      <c r="B7" t="s">
        <v>200</v>
      </c>
      <c r="C7" t="s">
        <v>211</v>
      </c>
      <c r="D7" t="s">
        <v>174</v>
      </c>
      <c r="F7" t="s">
        <v>212</v>
      </c>
      <c r="H7" t="s">
        <v>213</v>
      </c>
      <c r="I7" t="s">
        <v>190</v>
      </c>
      <c r="J7" s="26">
        <v>38991</v>
      </c>
    </row>
    <row r="8" spans="1:13">
      <c r="A8" t="s">
        <v>218</v>
      </c>
      <c r="B8" t="s">
        <v>200</v>
      </c>
      <c r="C8" t="s">
        <v>215</v>
      </c>
      <c r="D8" t="s">
        <v>174</v>
      </c>
      <c r="F8" t="s">
        <v>216</v>
      </c>
      <c r="H8" t="s">
        <v>217</v>
      </c>
      <c r="I8" t="s">
        <v>190</v>
      </c>
      <c r="J8" s="26">
        <v>42736</v>
      </c>
    </row>
    <row r="9" spans="1:13">
      <c r="A9" t="s">
        <v>219</v>
      </c>
      <c r="B9" t="s">
        <v>188</v>
      </c>
      <c r="C9" t="s">
        <v>175</v>
      </c>
      <c r="D9" t="s">
        <v>175</v>
      </c>
      <c r="H9" t="s">
        <v>219</v>
      </c>
      <c r="I9" t="s">
        <v>190</v>
      </c>
      <c r="K9" t="s">
        <v>197</v>
      </c>
      <c r="L9" t="s">
        <v>220</v>
      </c>
      <c r="M9" t="s">
        <v>197</v>
      </c>
    </row>
    <row r="10" spans="1:13">
      <c r="A10" t="s">
        <v>224</v>
      </c>
      <c r="B10" t="s">
        <v>200</v>
      </c>
      <c r="C10" t="s">
        <v>221</v>
      </c>
      <c r="D10" t="s">
        <v>175</v>
      </c>
      <c r="F10" t="s">
        <v>222</v>
      </c>
      <c r="H10" t="s">
        <v>223</v>
      </c>
      <c r="I10" t="s">
        <v>190</v>
      </c>
      <c r="J10" s="26">
        <v>39539</v>
      </c>
    </row>
    <row r="11" spans="1:13">
      <c r="A11" t="s">
        <v>225</v>
      </c>
      <c r="B11" t="s">
        <v>188</v>
      </c>
      <c r="C11" t="s">
        <v>176</v>
      </c>
      <c r="D11" t="s">
        <v>176</v>
      </c>
      <c r="H11" t="s">
        <v>225</v>
      </c>
      <c r="I11" t="s">
        <v>190</v>
      </c>
      <c r="K11" t="s">
        <v>191</v>
      </c>
      <c r="L11" t="s">
        <v>226</v>
      </c>
      <c r="M11" t="s">
        <v>191</v>
      </c>
    </row>
    <row r="12" spans="1:13">
      <c r="A12" t="s">
        <v>230</v>
      </c>
      <c r="B12" t="s">
        <v>194</v>
      </c>
      <c r="C12" t="s">
        <v>227</v>
      </c>
      <c r="D12" t="s">
        <v>176</v>
      </c>
      <c r="E12" t="s">
        <v>228</v>
      </c>
      <c r="H12" t="s">
        <v>229</v>
      </c>
      <c r="I12" t="s">
        <v>190</v>
      </c>
      <c r="J12" s="26">
        <v>32599</v>
      </c>
      <c r="K12" t="s">
        <v>204</v>
      </c>
      <c r="L12" t="s">
        <v>231</v>
      </c>
      <c r="M12" t="s">
        <v>204</v>
      </c>
    </row>
    <row r="13" spans="1:13">
      <c r="A13" t="s">
        <v>233</v>
      </c>
      <c r="B13" t="s">
        <v>188</v>
      </c>
      <c r="C13" t="s">
        <v>232</v>
      </c>
      <c r="D13" t="s">
        <v>232</v>
      </c>
      <c r="H13" t="s">
        <v>233</v>
      </c>
      <c r="I13" t="s">
        <v>190</v>
      </c>
      <c r="K13" t="s">
        <v>234</v>
      </c>
      <c r="L13" t="s">
        <v>235</v>
      </c>
      <c r="M13" t="s">
        <v>234</v>
      </c>
    </row>
    <row r="14" spans="1:13">
      <c r="A14" t="s">
        <v>239</v>
      </c>
      <c r="B14" t="s">
        <v>200</v>
      </c>
      <c r="C14" t="s">
        <v>236</v>
      </c>
      <c r="D14" t="s">
        <v>232</v>
      </c>
      <c r="F14" t="s">
        <v>237</v>
      </c>
      <c r="H14" t="s">
        <v>238</v>
      </c>
      <c r="I14" t="s">
        <v>190</v>
      </c>
      <c r="J14" s="26">
        <v>35521</v>
      </c>
    </row>
    <row r="15" spans="1:13">
      <c r="A15" t="s">
        <v>241</v>
      </c>
      <c r="B15" t="s">
        <v>188</v>
      </c>
      <c r="C15" t="s">
        <v>240</v>
      </c>
      <c r="D15" t="s">
        <v>240</v>
      </c>
      <c r="H15" t="s">
        <v>241</v>
      </c>
      <c r="I15" t="s">
        <v>190</v>
      </c>
      <c r="K15" t="s">
        <v>197</v>
      </c>
      <c r="L15" t="s">
        <v>242</v>
      </c>
      <c r="M15" t="s">
        <v>243</v>
      </c>
    </row>
    <row r="16" spans="1:13">
      <c r="A16" t="s">
        <v>247</v>
      </c>
      <c r="B16" t="s">
        <v>200</v>
      </c>
      <c r="C16" t="s">
        <v>244</v>
      </c>
      <c r="D16" t="s">
        <v>240</v>
      </c>
      <c r="F16" t="s">
        <v>245</v>
      </c>
      <c r="H16" t="s">
        <v>246</v>
      </c>
      <c r="I16" t="s">
        <v>190</v>
      </c>
      <c r="J16" s="26">
        <v>43556</v>
      </c>
    </row>
    <row r="17" spans="1:13">
      <c r="A17" t="s">
        <v>166</v>
      </c>
      <c r="B17" t="s">
        <v>188</v>
      </c>
      <c r="C17" t="s">
        <v>248</v>
      </c>
      <c r="D17" t="s">
        <v>248</v>
      </c>
      <c r="H17" t="s">
        <v>166</v>
      </c>
      <c r="I17" t="s">
        <v>190</v>
      </c>
      <c r="K17" t="s">
        <v>249</v>
      </c>
      <c r="L17" t="s">
        <v>250</v>
      </c>
      <c r="M17" t="s">
        <v>251</v>
      </c>
    </row>
    <row r="18" spans="1:13">
      <c r="A18" t="s">
        <v>255</v>
      </c>
      <c r="B18" t="s">
        <v>200</v>
      </c>
      <c r="C18" t="s">
        <v>252</v>
      </c>
      <c r="D18" t="s">
        <v>248</v>
      </c>
      <c r="F18" t="s">
        <v>253</v>
      </c>
      <c r="H18" t="s">
        <v>254</v>
      </c>
      <c r="I18" t="s">
        <v>190</v>
      </c>
      <c r="J18" s="26">
        <v>35521</v>
      </c>
    </row>
    <row r="19" spans="1:13">
      <c r="A19" t="s">
        <v>259</v>
      </c>
      <c r="B19" t="s">
        <v>200</v>
      </c>
      <c r="C19" t="s">
        <v>256</v>
      </c>
      <c r="D19" t="s">
        <v>248</v>
      </c>
      <c r="F19" t="s">
        <v>257</v>
      </c>
      <c r="H19" t="s">
        <v>258</v>
      </c>
      <c r="I19" t="s">
        <v>190</v>
      </c>
      <c r="J19" s="26">
        <v>36251</v>
      </c>
    </row>
    <row r="20" spans="1:13">
      <c r="A20" t="s">
        <v>263</v>
      </c>
      <c r="B20" t="s">
        <v>200</v>
      </c>
      <c r="C20" t="s">
        <v>260</v>
      </c>
      <c r="D20" t="s">
        <v>248</v>
      </c>
      <c r="F20" t="s">
        <v>261</v>
      </c>
      <c r="H20" t="s">
        <v>262</v>
      </c>
      <c r="I20" t="s">
        <v>190</v>
      </c>
      <c r="J20" s="26">
        <v>43191</v>
      </c>
    </row>
    <row r="21" spans="1:13">
      <c r="A21" t="s">
        <v>65</v>
      </c>
      <c r="B21" t="s">
        <v>188</v>
      </c>
      <c r="C21" t="s">
        <v>264</v>
      </c>
      <c r="D21" t="s">
        <v>264</v>
      </c>
      <c r="H21" t="s">
        <v>65</v>
      </c>
      <c r="I21" t="s">
        <v>265</v>
      </c>
      <c r="K21" t="s">
        <v>191</v>
      </c>
      <c r="L21" t="s">
        <v>226</v>
      </c>
      <c r="M21" t="s">
        <v>191</v>
      </c>
    </row>
    <row r="22" spans="1:13">
      <c r="A22" t="s">
        <v>269</v>
      </c>
      <c r="B22" t="s">
        <v>200</v>
      </c>
      <c r="C22" t="s">
        <v>266</v>
      </c>
      <c r="D22" t="s">
        <v>264</v>
      </c>
      <c r="F22" t="s">
        <v>267</v>
      </c>
      <c r="H22" t="s">
        <v>268</v>
      </c>
      <c r="I22" t="s">
        <v>265</v>
      </c>
      <c r="J22" s="26">
        <v>43922</v>
      </c>
    </row>
    <row r="23" spans="1:13">
      <c r="A23" t="s">
        <v>271</v>
      </c>
      <c r="B23" t="s">
        <v>188</v>
      </c>
      <c r="C23" t="s">
        <v>270</v>
      </c>
      <c r="D23" t="s">
        <v>270</v>
      </c>
      <c r="H23" t="s">
        <v>271</v>
      </c>
      <c r="I23" t="s">
        <v>265</v>
      </c>
      <c r="K23" t="s">
        <v>272</v>
      </c>
      <c r="L23" t="s">
        <v>235</v>
      </c>
      <c r="M23" t="s">
        <v>234</v>
      </c>
    </row>
    <row r="24" spans="1:13">
      <c r="A24" t="s">
        <v>276</v>
      </c>
      <c r="B24" t="s">
        <v>200</v>
      </c>
      <c r="C24" t="s">
        <v>273</v>
      </c>
      <c r="D24" t="s">
        <v>270</v>
      </c>
      <c r="F24" t="s">
        <v>274</v>
      </c>
      <c r="H24" t="s">
        <v>275</v>
      </c>
      <c r="I24" t="s">
        <v>265</v>
      </c>
      <c r="J24" s="26">
        <v>35156</v>
      </c>
      <c r="K24" t="s">
        <v>204</v>
      </c>
      <c r="L24" t="s">
        <v>231</v>
      </c>
      <c r="M24" t="s">
        <v>204</v>
      </c>
    </row>
    <row r="25" spans="1:13">
      <c r="A25" t="s">
        <v>278</v>
      </c>
      <c r="B25" t="s">
        <v>188</v>
      </c>
      <c r="C25" t="s">
        <v>277</v>
      </c>
      <c r="D25" t="s">
        <v>277</v>
      </c>
      <c r="H25" t="s">
        <v>278</v>
      </c>
      <c r="I25" t="s">
        <v>265</v>
      </c>
      <c r="K25" t="s">
        <v>197</v>
      </c>
      <c r="L25" t="s">
        <v>235</v>
      </c>
      <c r="M25" t="s">
        <v>234</v>
      </c>
    </row>
    <row r="26" spans="1:13">
      <c r="A26" t="s">
        <v>282</v>
      </c>
      <c r="B26" t="s">
        <v>200</v>
      </c>
      <c r="C26" t="s">
        <v>279</v>
      </c>
      <c r="D26" t="s">
        <v>277</v>
      </c>
      <c r="F26" t="s">
        <v>280</v>
      </c>
      <c r="H26" t="s">
        <v>281</v>
      </c>
      <c r="I26" t="s">
        <v>265</v>
      </c>
      <c r="J26" s="26">
        <v>39904</v>
      </c>
      <c r="K26" t="s">
        <v>204</v>
      </c>
      <c r="L26" t="s">
        <v>231</v>
      </c>
      <c r="M26" t="s">
        <v>204</v>
      </c>
    </row>
    <row r="27" spans="1:13">
      <c r="A27" t="s">
        <v>286</v>
      </c>
      <c r="B27" t="s">
        <v>200</v>
      </c>
      <c r="C27" t="s">
        <v>283</v>
      </c>
      <c r="D27" t="s">
        <v>277</v>
      </c>
      <c r="F27" t="s">
        <v>284</v>
      </c>
      <c r="H27" t="s">
        <v>285</v>
      </c>
      <c r="I27" t="s">
        <v>265</v>
      </c>
      <c r="J27" s="26">
        <v>40634</v>
      </c>
      <c r="L27" t="s">
        <v>231</v>
      </c>
      <c r="M27" t="s">
        <v>204</v>
      </c>
    </row>
    <row r="28" spans="1:13">
      <c r="A28" t="s">
        <v>288</v>
      </c>
      <c r="B28" t="s">
        <v>188</v>
      </c>
      <c r="C28" t="s">
        <v>287</v>
      </c>
      <c r="D28" t="s">
        <v>287</v>
      </c>
      <c r="H28" t="s">
        <v>288</v>
      </c>
      <c r="I28" t="s">
        <v>265</v>
      </c>
      <c r="K28" t="s">
        <v>272</v>
      </c>
      <c r="L28" t="s">
        <v>235</v>
      </c>
      <c r="M28" t="s">
        <v>234</v>
      </c>
    </row>
    <row r="29" spans="1:13">
      <c r="A29" t="s">
        <v>292</v>
      </c>
      <c r="B29" t="s">
        <v>194</v>
      </c>
      <c r="C29" t="s">
        <v>289</v>
      </c>
      <c r="D29" t="s">
        <v>287</v>
      </c>
      <c r="E29" t="s">
        <v>290</v>
      </c>
      <c r="H29" t="s">
        <v>291</v>
      </c>
      <c r="I29" t="s">
        <v>265</v>
      </c>
      <c r="J29" s="26">
        <v>37712</v>
      </c>
    </row>
    <row r="30" spans="1:13">
      <c r="A30" t="s">
        <v>296</v>
      </c>
      <c r="B30" t="s">
        <v>200</v>
      </c>
      <c r="C30" t="s">
        <v>293</v>
      </c>
      <c r="D30" t="s">
        <v>287</v>
      </c>
      <c r="F30" t="s">
        <v>294</v>
      </c>
      <c r="H30" t="s">
        <v>295</v>
      </c>
      <c r="I30" t="s">
        <v>265</v>
      </c>
      <c r="J30" s="26">
        <v>43191</v>
      </c>
    </row>
    <row r="31" spans="1:13">
      <c r="A31" t="s">
        <v>300</v>
      </c>
      <c r="B31" t="s">
        <v>200</v>
      </c>
      <c r="C31" t="s">
        <v>297</v>
      </c>
      <c r="D31" t="s">
        <v>287</v>
      </c>
      <c r="F31" t="s">
        <v>298</v>
      </c>
      <c r="H31" t="s">
        <v>299</v>
      </c>
      <c r="I31" t="s">
        <v>265</v>
      </c>
      <c r="J31" s="26">
        <v>37712</v>
      </c>
    </row>
    <row r="32" spans="1:13">
      <c r="A32" t="s">
        <v>304</v>
      </c>
      <c r="B32" t="s">
        <v>200</v>
      </c>
      <c r="C32" t="s">
        <v>301</v>
      </c>
      <c r="D32" t="s">
        <v>287</v>
      </c>
      <c r="F32" t="s">
        <v>302</v>
      </c>
      <c r="H32" t="s">
        <v>303</v>
      </c>
      <c r="I32" t="s">
        <v>265</v>
      </c>
      <c r="J32" s="26">
        <v>42095</v>
      </c>
    </row>
    <row r="33" spans="1:13">
      <c r="A33" t="s">
        <v>306</v>
      </c>
      <c r="B33" t="s">
        <v>188</v>
      </c>
      <c r="C33" t="s">
        <v>305</v>
      </c>
      <c r="D33" t="s">
        <v>305</v>
      </c>
      <c r="H33" t="s">
        <v>306</v>
      </c>
      <c r="I33" t="s">
        <v>265</v>
      </c>
      <c r="K33" t="s">
        <v>307</v>
      </c>
      <c r="L33" t="s">
        <v>308</v>
      </c>
      <c r="M33" t="s">
        <v>309</v>
      </c>
    </row>
    <row r="34" spans="1:13">
      <c r="A34" t="s">
        <v>313</v>
      </c>
      <c r="B34" t="s">
        <v>194</v>
      </c>
      <c r="C34" t="s">
        <v>310</v>
      </c>
      <c r="D34" t="s">
        <v>305</v>
      </c>
      <c r="E34" t="s">
        <v>311</v>
      </c>
      <c r="H34" t="s">
        <v>312</v>
      </c>
      <c r="I34" t="s">
        <v>265</v>
      </c>
      <c r="J34" s="26">
        <v>33695</v>
      </c>
      <c r="K34" t="s">
        <v>204</v>
      </c>
      <c r="L34" t="s">
        <v>231</v>
      </c>
      <c r="M34" t="s">
        <v>204</v>
      </c>
    </row>
    <row r="35" spans="1:13">
      <c r="A35" t="s">
        <v>317</v>
      </c>
      <c r="B35" t="s">
        <v>200</v>
      </c>
      <c r="C35" t="s">
        <v>314</v>
      </c>
      <c r="D35" t="s">
        <v>305</v>
      </c>
      <c r="F35" t="s">
        <v>315</v>
      </c>
      <c r="H35" t="s">
        <v>316</v>
      </c>
      <c r="I35" t="s">
        <v>265</v>
      </c>
      <c r="J35" s="26">
        <v>37712</v>
      </c>
      <c r="K35" t="s">
        <v>204</v>
      </c>
      <c r="L35" t="s">
        <v>231</v>
      </c>
      <c r="M35" t="s">
        <v>204</v>
      </c>
    </row>
    <row r="36" spans="1:13">
      <c r="A36" t="s">
        <v>321</v>
      </c>
      <c r="B36" t="s">
        <v>200</v>
      </c>
      <c r="C36" t="s">
        <v>318</v>
      </c>
      <c r="D36" t="s">
        <v>305</v>
      </c>
      <c r="F36" t="s">
        <v>319</v>
      </c>
      <c r="H36" t="s">
        <v>320</v>
      </c>
      <c r="I36" t="s">
        <v>265</v>
      </c>
      <c r="J36" s="26">
        <v>39539</v>
      </c>
      <c r="K36" t="s">
        <v>204</v>
      </c>
      <c r="L36" t="s">
        <v>231</v>
      </c>
      <c r="M36" t="s">
        <v>204</v>
      </c>
    </row>
    <row r="37" spans="1:13">
      <c r="A37" t="s">
        <v>323</v>
      </c>
      <c r="B37" t="s">
        <v>188</v>
      </c>
      <c r="C37" t="s">
        <v>322</v>
      </c>
      <c r="D37" t="s">
        <v>322</v>
      </c>
      <c r="H37" t="s">
        <v>323</v>
      </c>
      <c r="I37" t="s">
        <v>265</v>
      </c>
      <c r="K37" t="s">
        <v>249</v>
      </c>
      <c r="L37" t="s">
        <v>324</v>
      </c>
      <c r="M37" t="s">
        <v>325</v>
      </c>
    </row>
    <row r="38" spans="1:13">
      <c r="A38" t="s">
        <v>329</v>
      </c>
      <c r="B38" t="s">
        <v>200</v>
      </c>
      <c r="C38" t="s">
        <v>326</v>
      </c>
      <c r="D38" t="s">
        <v>322</v>
      </c>
      <c r="F38" t="s">
        <v>327</v>
      </c>
      <c r="H38" t="s">
        <v>328</v>
      </c>
      <c r="I38" t="s">
        <v>265</v>
      </c>
      <c r="J38" s="26">
        <v>42095</v>
      </c>
      <c r="K38" t="s">
        <v>199</v>
      </c>
      <c r="L38" t="s">
        <v>198</v>
      </c>
      <c r="M38" t="s">
        <v>199</v>
      </c>
    </row>
    <row r="39" spans="1:13">
      <c r="A39" t="s">
        <v>331</v>
      </c>
      <c r="B39" t="s">
        <v>188</v>
      </c>
      <c r="C39" t="s">
        <v>330</v>
      </c>
      <c r="D39" t="s">
        <v>330</v>
      </c>
      <c r="H39" t="s">
        <v>331</v>
      </c>
      <c r="I39" t="s">
        <v>265</v>
      </c>
      <c r="K39" t="s">
        <v>249</v>
      </c>
      <c r="L39" t="s">
        <v>250</v>
      </c>
      <c r="M39" t="s">
        <v>251</v>
      </c>
    </row>
    <row r="40" spans="1:13">
      <c r="A40" t="s">
        <v>335</v>
      </c>
      <c r="B40" t="s">
        <v>194</v>
      </c>
      <c r="C40" t="s">
        <v>332</v>
      </c>
      <c r="D40" t="s">
        <v>330</v>
      </c>
      <c r="E40" t="s">
        <v>333</v>
      </c>
      <c r="H40" t="s">
        <v>334</v>
      </c>
      <c r="I40" t="s">
        <v>265</v>
      </c>
      <c r="J40" s="26">
        <v>20699</v>
      </c>
      <c r="K40" t="s">
        <v>249</v>
      </c>
      <c r="L40" t="s">
        <v>231</v>
      </c>
      <c r="M40" t="s">
        <v>204</v>
      </c>
    </row>
    <row r="41" spans="1:13">
      <c r="A41" t="s">
        <v>339</v>
      </c>
      <c r="B41" t="s">
        <v>194</v>
      </c>
      <c r="C41" t="s">
        <v>336</v>
      </c>
      <c r="D41" t="s">
        <v>330</v>
      </c>
      <c r="E41" t="s">
        <v>337</v>
      </c>
      <c r="H41" t="s">
        <v>338</v>
      </c>
      <c r="I41" t="s">
        <v>265</v>
      </c>
      <c r="J41" s="26">
        <v>26390</v>
      </c>
      <c r="K41" t="s">
        <v>249</v>
      </c>
      <c r="L41" t="s">
        <v>231</v>
      </c>
      <c r="M41" t="s">
        <v>204</v>
      </c>
    </row>
    <row r="42" spans="1:13">
      <c r="A42" t="s">
        <v>343</v>
      </c>
      <c r="B42" t="s">
        <v>194</v>
      </c>
      <c r="C42" t="s">
        <v>340</v>
      </c>
      <c r="D42" t="s">
        <v>330</v>
      </c>
      <c r="E42" t="s">
        <v>341</v>
      </c>
      <c r="H42" t="s">
        <v>342</v>
      </c>
      <c r="I42" t="s">
        <v>265</v>
      </c>
      <c r="J42" s="26">
        <v>40269</v>
      </c>
      <c r="K42" t="s">
        <v>204</v>
      </c>
      <c r="L42" t="s">
        <v>231</v>
      </c>
      <c r="M42" t="s">
        <v>204</v>
      </c>
    </row>
    <row r="43" spans="1:13">
      <c r="A43" t="s">
        <v>347</v>
      </c>
      <c r="B43" t="s">
        <v>200</v>
      </c>
      <c r="C43" t="s">
        <v>344</v>
      </c>
      <c r="D43" t="s">
        <v>330</v>
      </c>
      <c r="F43" t="s">
        <v>345</v>
      </c>
      <c r="H43" t="s">
        <v>346</v>
      </c>
      <c r="I43" t="s">
        <v>265</v>
      </c>
      <c r="J43" s="26">
        <v>36982</v>
      </c>
      <c r="K43" t="s">
        <v>204</v>
      </c>
      <c r="L43" t="s">
        <v>231</v>
      </c>
      <c r="M43" t="s">
        <v>204</v>
      </c>
    </row>
    <row r="44" spans="1:13">
      <c r="A44" t="s">
        <v>349</v>
      </c>
      <c r="B44" t="s">
        <v>188</v>
      </c>
      <c r="C44" t="s">
        <v>348</v>
      </c>
      <c r="D44" t="s">
        <v>348</v>
      </c>
      <c r="H44" t="s">
        <v>349</v>
      </c>
      <c r="I44" t="s">
        <v>265</v>
      </c>
      <c r="K44" t="s">
        <v>243</v>
      </c>
      <c r="L44" t="s">
        <v>350</v>
      </c>
      <c r="M44" t="s">
        <v>272</v>
      </c>
    </row>
    <row r="45" spans="1:13">
      <c r="A45" t="s">
        <v>354</v>
      </c>
      <c r="B45" t="s">
        <v>194</v>
      </c>
      <c r="C45" t="s">
        <v>351</v>
      </c>
      <c r="D45" t="s">
        <v>348</v>
      </c>
      <c r="E45" t="s">
        <v>352</v>
      </c>
      <c r="H45" t="s">
        <v>353</v>
      </c>
      <c r="I45" t="s">
        <v>265</v>
      </c>
      <c r="J45" s="26">
        <v>39173</v>
      </c>
      <c r="K45" t="s">
        <v>204</v>
      </c>
      <c r="L45" t="s">
        <v>198</v>
      </c>
      <c r="M45" t="s">
        <v>199</v>
      </c>
    </row>
    <row r="46" spans="1:13">
      <c r="A46" t="s">
        <v>356</v>
      </c>
      <c r="B46" t="s">
        <v>188</v>
      </c>
      <c r="C46" t="s">
        <v>355</v>
      </c>
      <c r="D46" t="s">
        <v>355</v>
      </c>
      <c r="H46" t="s">
        <v>356</v>
      </c>
      <c r="I46" t="s">
        <v>357</v>
      </c>
      <c r="K46" t="s">
        <v>191</v>
      </c>
      <c r="L46" t="s">
        <v>242</v>
      </c>
      <c r="M46" t="s">
        <v>243</v>
      </c>
    </row>
    <row r="47" spans="1:13">
      <c r="A47" t="s">
        <v>361</v>
      </c>
      <c r="B47" t="s">
        <v>200</v>
      </c>
      <c r="C47" t="s">
        <v>358</v>
      </c>
      <c r="D47" t="s">
        <v>355</v>
      </c>
      <c r="F47" t="s">
        <v>359</v>
      </c>
      <c r="H47" t="s">
        <v>360</v>
      </c>
      <c r="I47" t="s">
        <v>357</v>
      </c>
      <c r="J47" s="26">
        <v>38443</v>
      </c>
    </row>
    <row r="48" spans="1:13">
      <c r="A48" t="s">
        <v>363</v>
      </c>
      <c r="B48" t="s">
        <v>188</v>
      </c>
      <c r="C48" t="s">
        <v>362</v>
      </c>
      <c r="D48" t="s">
        <v>362</v>
      </c>
      <c r="H48" t="s">
        <v>363</v>
      </c>
      <c r="I48" t="s">
        <v>357</v>
      </c>
      <c r="K48" t="s">
        <v>251</v>
      </c>
      <c r="L48" t="s">
        <v>364</v>
      </c>
      <c r="M48" t="s">
        <v>365</v>
      </c>
    </row>
    <row r="49" spans="1:13">
      <c r="A49" t="s">
        <v>369</v>
      </c>
      <c r="B49" t="s">
        <v>200</v>
      </c>
      <c r="C49" t="s">
        <v>366</v>
      </c>
      <c r="D49" t="s">
        <v>362</v>
      </c>
      <c r="F49" t="s">
        <v>367</v>
      </c>
      <c r="H49" t="s">
        <v>368</v>
      </c>
      <c r="I49" t="s">
        <v>357</v>
      </c>
      <c r="J49" s="26">
        <v>35156</v>
      </c>
      <c r="K49" t="s">
        <v>204</v>
      </c>
      <c r="L49" t="s">
        <v>231</v>
      </c>
      <c r="M49" t="s">
        <v>204</v>
      </c>
    </row>
    <row r="50" spans="1:13">
      <c r="A50" t="s">
        <v>371</v>
      </c>
      <c r="B50" t="s">
        <v>188</v>
      </c>
      <c r="C50" t="s">
        <v>370</v>
      </c>
      <c r="D50" t="s">
        <v>370</v>
      </c>
      <c r="H50" t="s">
        <v>371</v>
      </c>
      <c r="I50" t="s">
        <v>357</v>
      </c>
      <c r="K50" t="s">
        <v>191</v>
      </c>
      <c r="L50" t="s">
        <v>372</v>
      </c>
      <c r="M50" t="s">
        <v>373</v>
      </c>
    </row>
    <row r="51" spans="1:13">
      <c r="A51" t="s">
        <v>377</v>
      </c>
      <c r="B51" t="s">
        <v>200</v>
      </c>
      <c r="C51" t="s">
        <v>374</v>
      </c>
      <c r="D51" t="s">
        <v>370</v>
      </c>
      <c r="F51" t="s">
        <v>375</v>
      </c>
      <c r="H51" t="s">
        <v>376</v>
      </c>
      <c r="I51" t="s">
        <v>357</v>
      </c>
      <c r="J51" s="26">
        <v>43556</v>
      </c>
    </row>
    <row r="52" spans="1:13">
      <c r="A52" t="s">
        <v>379</v>
      </c>
      <c r="B52" t="s">
        <v>188</v>
      </c>
      <c r="C52" t="s">
        <v>378</v>
      </c>
      <c r="D52" t="s">
        <v>378</v>
      </c>
      <c r="H52" t="s">
        <v>379</v>
      </c>
      <c r="I52" t="s">
        <v>265</v>
      </c>
      <c r="K52" t="s">
        <v>191</v>
      </c>
      <c r="L52" t="s">
        <v>226</v>
      </c>
      <c r="M52" t="s">
        <v>191</v>
      </c>
    </row>
    <row r="53" spans="1:13">
      <c r="A53" t="s">
        <v>383</v>
      </c>
      <c r="B53" t="s">
        <v>200</v>
      </c>
      <c r="C53" t="s">
        <v>380</v>
      </c>
      <c r="D53" t="s">
        <v>378</v>
      </c>
      <c r="F53" t="s">
        <v>381</v>
      </c>
      <c r="H53" t="s">
        <v>382</v>
      </c>
      <c r="I53" t="s">
        <v>265</v>
      </c>
      <c r="J53" s="26">
        <v>43556</v>
      </c>
      <c r="K53" t="s">
        <v>384</v>
      </c>
    </row>
    <row r="54" spans="1:13">
      <c r="A54" t="s">
        <v>386</v>
      </c>
      <c r="B54" t="s">
        <v>188</v>
      </c>
      <c r="C54" t="s">
        <v>385</v>
      </c>
      <c r="D54" t="s">
        <v>385</v>
      </c>
      <c r="H54" t="s">
        <v>386</v>
      </c>
      <c r="I54" t="s">
        <v>265</v>
      </c>
      <c r="K54" t="s">
        <v>191</v>
      </c>
      <c r="L54" t="s">
        <v>387</v>
      </c>
      <c r="M54" t="s">
        <v>388</v>
      </c>
    </row>
    <row r="55" spans="1:13">
      <c r="A55" t="s">
        <v>392</v>
      </c>
      <c r="B55" t="s">
        <v>200</v>
      </c>
      <c r="C55" t="s">
        <v>389</v>
      </c>
      <c r="D55" t="s">
        <v>385</v>
      </c>
      <c r="F55" t="s">
        <v>390</v>
      </c>
      <c r="H55" t="s">
        <v>391</v>
      </c>
      <c r="I55" t="s">
        <v>265</v>
      </c>
      <c r="J55" s="26">
        <v>36251</v>
      </c>
      <c r="K55" t="s">
        <v>204</v>
      </c>
      <c r="L55" t="s">
        <v>231</v>
      </c>
      <c r="M55" t="s">
        <v>204</v>
      </c>
    </row>
    <row r="56" spans="1:13">
      <c r="A56" t="s">
        <v>396</v>
      </c>
      <c r="B56" t="s">
        <v>200</v>
      </c>
      <c r="C56" t="s">
        <v>393</v>
      </c>
      <c r="D56" t="s">
        <v>385</v>
      </c>
      <c r="F56" t="s">
        <v>394</v>
      </c>
      <c r="H56" t="s">
        <v>395</v>
      </c>
      <c r="I56" t="s">
        <v>265</v>
      </c>
      <c r="J56" s="26">
        <v>44287</v>
      </c>
    </row>
    <row r="57" spans="1:13">
      <c r="A57" t="s">
        <v>398</v>
      </c>
      <c r="B57" t="s">
        <v>188</v>
      </c>
      <c r="C57" t="s">
        <v>397</v>
      </c>
      <c r="D57" t="s">
        <v>397</v>
      </c>
      <c r="H57" t="s">
        <v>398</v>
      </c>
      <c r="I57" t="s">
        <v>357</v>
      </c>
      <c r="K57" t="s">
        <v>272</v>
      </c>
      <c r="L57" t="s">
        <v>350</v>
      </c>
      <c r="M57" t="s">
        <v>272</v>
      </c>
    </row>
    <row r="58" spans="1:13">
      <c r="A58" t="s">
        <v>402</v>
      </c>
      <c r="B58" t="s">
        <v>200</v>
      </c>
      <c r="C58" t="s">
        <v>399</v>
      </c>
      <c r="D58" t="s">
        <v>397</v>
      </c>
      <c r="F58" t="s">
        <v>400</v>
      </c>
      <c r="H58" t="s">
        <v>401</v>
      </c>
      <c r="I58" t="s">
        <v>357</v>
      </c>
      <c r="J58" s="26">
        <v>35156</v>
      </c>
    </row>
    <row r="59" spans="1:13">
      <c r="A59" t="s">
        <v>404</v>
      </c>
      <c r="B59" t="s">
        <v>188</v>
      </c>
      <c r="C59" t="s">
        <v>403</v>
      </c>
      <c r="D59" t="s">
        <v>403</v>
      </c>
      <c r="H59" t="s">
        <v>404</v>
      </c>
      <c r="I59" t="s">
        <v>357</v>
      </c>
      <c r="K59" t="s">
        <v>272</v>
      </c>
      <c r="L59" t="s">
        <v>235</v>
      </c>
      <c r="M59" t="s">
        <v>234</v>
      </c>
    </row>
    <row r="60" spans="1:13">
      <c r="A60" t="s">
        <v>408</v>
      </c>
      <c r="B60" t="s">
        <v>194</v>
      </c>
      <c r="C60" t="s">
        <v>405</v>
      </c>
      <c r="D60" t="s">
        <v>403</v>
      </c>
      <c r="E60" t="s">
        <v>406</v>
      </c>
      <c r="H60" t="s">
        <v>407</v>
      </c>
      <c r="I60" t="s">
        <v>357</v>
      </c>
      <c r="J60" s="26">
        <v>38443</v>
      </c>
    </row>
    <row r="61" spans="1:13">
      <c r="A61" t="s">
        <v>412</v>
      </c>
      <c r="B61" t="s">
        <v>194</v>
      </c>
      <c r="C61" t="s">
        <v>409</v>
      </c>
      <c r="D61" t="s">
        <v>403</v>
      </c>
      <c r="E61" t="s">
        <v>410</v>
      </c>
      <c r="H61" t="s">
        <v>411</v>
      </c>
      <c r="I61" t="s">
        <v>357</v>
      </c>
      <c r="J61" s="26">
        <v>39173</v>
      </c>
    </row>
    <row r="62" spans="1:13">
      <c r="A62" t="s">
        <v>414</v>
      </c>
      <c r="B62" t="s">
        <v>188</v>
      </c>
      <c r="C62" t="s">
        <v>413</v>
      </c>
      <c r="D62" t="s">
        <v>413</v>
      </c>
      <c r="H62" t="s">
        <v>414</v>
      </c>
      <c r="I62" t="s">
        <v>357</v>
      </c>
      <c r="K62" t="s">
        <v>307</v>
      </c>
      <c r="L62" t="s">
        <v>250</v>
      </c>
      <c r="M62" t="s">
        <v>251</v>
      </c>
    </row>
    <row r="63" spans="1:13">
      <c r="A63" t="s">
        <v>418</v>
      </c>
      <c r="B63" t="s">
        <v>194</v>
      </c>
      <c r="C63" t="s">
        <v>415</v>
      </c>
      <c r="D63" t="s">
        <v>413</v>
      </c>
      <c r="E63" t="s">
        <v>416</v>
      </c>
      <c r="H63" t="s">
        <v>417</v>
      </c>
      <c r="I63" t="s">
        <v>357</v>
      </c>
      <c r="J63" s="26">
        <v>20699</v>
      </c>
      <c r="K63" t="s">
        <v>204</v>
      </c>
    </row>
    <row r="64" spans="1:13">
      <c r="A64" t="s">
        <v>422</v>
      </c>
      <c r="B64" t="s">
        <v>200</v>
      </c>
      <c r="C64" t="s">
        <v>419</v>
      </c>
      <c r="D64" t="s">
        <v>413</v>
      </c>
      <c r="F64" t="s">
        <v>420</v>
      </c>
      <c r="H64" t="s">
        <v>421</v>
      </c>
      <c r="I64" t="s">
        <v>357</v>
      </c>
      <c r="J64" s="26">
        <v>35886</v>
      </c>
    </row>
    <row r="65" spans="1:13">
      <c r="A65" t="s">
        <v>426</v>
      </c>
      <c r="B65" t="s">
        <v>200</v>
      </c>
      <c r="C65" t="s">
        <v>423</v>
      </c>
      <c r="D65" t="s">
        <v>413</v>
      </c>
      <c r="F65" t="s">
        <v>424</v>
      </c>
      <c r="H65" t="s">
        <v>425</v>
      </c>
      <c r="I65" t="s">
        <v>357</v>
      </c>
      <c r="J65" s="26">
        <v>36251</v>
      </c>
    </row>
    <row r="66" spans="1:13">
      <c r="A66" t="s">
        <v>430</v>
      </c>
      <c r="B66" t="s">
        <v>200</v>
      </c>
      <c r="C66" t="s">
        <v>427</v>
      </c>
      <c r="D66" t="s">
        <v>413</v>
      </c>
      <c r="F66" t="s">
        <v>428</v>
      </c>
      <c r="H66" t="s">
        <v>429</v>
      </c>
      <c r="I66" t="s">
        <v>357</v>
      </c>
      <c r="J66" s="26">
        <v>37712</v>
      </c>
    </row>
    <row r="67" spans="1:13">
      <c r="A67" t="s">
        <v>434</v>
      </c>
      <c r="B67" t="s">
        <v>200</v>
      </c>
      <c r="C67" t="s">
        <v>431</v>
      </c>
      <c r="D67" t="s">
        <v>413</v>
      </c>
      <c r="F67" t="s">
        <v>432</v>
      </c>
      <c r="H67" t="s">
        <v>433</v>
      </c>
      <c r="I67" t="s">
        <v>357</v>
      </c>
      <c r="J67" s="26">
        <v>44287</v>
      </c>
    </row>
    <row r="68" spans="1:13">
      <c r="A68" t="s">
        <v>436</v>
      </c>
      <c r="B68" t="s">
        <v>188</v>
      </c>
      <c r="C68" t="s">
        <v>435</v>
      </c>
      <c r="D68" t="s">
        <v>435</v>
      </c>
      <c r="H68" t="s">
        <v>436</v>
      </c>
      <c r="I68" t="s">
        <v>357</v>
      </c>
      <c r="K68" t="s">
        <v>307</v>
      </c>
      <c r="L68" t="s">
        <v>350</v>
      </c>
      <c r="M68" t="s">
        <v>272</v>
      </c>
    </row>
    <row r="69" spans="1:13">
      <c r="A69" t="s">
        <v>438</v>
      </c>
      <c r="B69" t="s">
        <v>188</v>
      </c>
      <c r="C69" t="s">
        <v>437</v>
      </c>
      <c r="D69" t="s">
        <v>437</v>
      </c>
      <c r="H69" t="s">
        <v>438</v>
      </c>
      <c r="I69" t="s">
        <v>439</v>
      </c>
      <c r="K69" t="s">
        <v>272</v>
      </c>
      <c r="L69" t="s">
        <v>440</v>
      </c>
      <c r="M69" t="s">
        <v>249</v>
      </c>
    </row>
    <row r="70" spans="1:13">
      <c r="A70" t="s">
        <v>444</v>
      </c>
      <c r="B70" t="s">
        <v>200</v>
      </c>
      <c r="C70" t="s">
        <v>441</v>
      </c>
      <c r="D70" t="s">
        <v>437</v>
      </c>
      <c r="F70" t="s">
        <v>442</v>
      </c>
      <c r="H70" t="s">
        <v>443</v>
      </c>
      <c r="I70" t="s">
        <v>357</v>
      </c>
      <c r="J70" s="26">
        <v>39904</v>
      </c>
      <c r="K70" t="s">
        <v>204</v>
      </c>
    </row>
    <row r="71" spans="1:13">
      <c r="A71" t="s">
        <v>449</v>
      </c>
      <c r="B71" t="s">
        <v>445</v>
      </c>
      <c r="C71" t="s">
        <v>446</v>
      </c>
      <c r="D71" t="s">
        <v>437</v>
      </c>
      <c r="G71" t="s">
        <v>447</v>
      </c>
      <c r="H71" t="s">
        <v>448</v>
      </c>
      <c r="I71" t="s">
        <v>357</v>
      </c>
      <c r="K71" t="s">
        <v>199</v>
      </c>
    </row>
    <row r="72" spans="1:13">
      <c r="A72" t="s">
        <v>453</v>
      </c>
      <c r="B72" t="s">
        <v>445</v>
      </c>
      <c r="C72" t="s">
        <v>450</v>
      </c>
      <c r="D72" t="s">
        <v>437</v>
      </c>
      <c r="G72" t="s">
        <v>451</v>
      </c>
      <c r="H72" t="s">
        <v>452</v>
      </c>
      <c r="I72" t="s">
        <v>357</v>
      </c>
      <c r="K72" t="s">
        <v>206</v>
      </c>
    </row>
    <row r="73" spans="1:13">
      <c r="A73" t="s">
        <v>717</v>
      </c>
      <c r="B73" s="39" t="s">
        <v>445</v>
      </c>
      <c r="C73" t="s">
        <v>667</v>
      </c>
      <c r="D73" t="s">
        <v>437</v>
      </c>
      <c r="G73" t="s">
        <v>718</v>
      </c>
      <c r="H73" t="s">
        <v>719</v>
      </c>
      <c r="I73" t="s">
        <v>357</v>
      </c>
    </row>
    <row r="74" spans="1:13">
      <c r="A74" t="s">
        <v>455</v>
      </c>
      <c r="B74" t="s">
        <v>188</v>
      </c>
      <c r="C74" t="s">
        <v>454</v>
      </c>
      <c r="D74" t="s">
        <v>454</v>
      </c>
      <c r="H74" t="s">
        <v>455</v>
      </c>
      <c r="I74" t="s">
        <v>439</v>
      </c>
      <c r="K74" t="s">
        <v>309</v>
      </c>
      <c r="L74" t="s">
        <v>350</v>
      </c>
      <c r="M74" t="s">
        <v>272</v>
      </c>
    </row>
    <row r="75" spans="1:13">
      <c r="A75" t="s">
        <v>459</v>
      </c>
      <c r="B75" t="s">
        <v>194</v>
      </c>
      <c r="C75" t="s">
        <v>456</v>
      </c>
      <c r="D75" t="s">
        <v>454</v>
      </c>
      <c r="E75" t="s">
        <v>457</v>
      </c>
      <c r="H75" t="s">
        <v>458</v>
      </c>
      <c r="I75" t="s">
        <v>439</v>
      </c>
      <c r="J75" s="26">
        <v>20699</v>
      </c>
      <c r="K75" t="s">
        <v>204</v>
      </c>
      <c r="L75" t="s">
        <v>231</v>
      </c>
      <c r="M75" t="s">
        <v>204</v>
      </c>
    </row>
    <row r="76" spans="1:13">
      <c r="A76" t="s">
        <v>461</v>
      </c>
      <c r="B76" t="s">
        <v>188</v>
      </c>
      <c r="C76" t="s">
        <v>460</v>
      </c>
      <c r="D76" t="s">
        <v>460</v>
      </c>
      <c r="H76" t="s">
        <v>461</v>
      </c>
      <c r="I76" t="s">
        <v>439</v>
      </c>
      <c r="K76" t="s">
        <v>249</v>
      </c>
      <c r="L76" t="s">
        <v>235</v>
      </c>
      <c r="M76" t="s">
        <v>234</v>
      </c>
    </row>
    <row r="77" spans="1:13">
      <c r="A77" t="s">
        <v>465</v>
      </c>
      <c r="B77" t="s">
        <v>194</v>
      </c>
      <c r="C77" t="s">
        <v>462</v>
      </c>
      <c r="D77" t="s">
        <v>460</v>
      </c>
      <c r="E77" t="s">
        <v>463</v>
      </c>
      <c r="H77" t="s">
        <v>464</v>
      </c>
      <c r="I77" t="s">
        <v>439</v>
      </c>
      <c r="J77" s="26">
        <v>20699</v>
      </c>
      <c r="K77" t="s">
        <v>204</v>
      </c>
      <c r="L77" t="s">
        <v>231</v>
      </c>
      <c r="M77" t="s">
        <v>204</v>
      </c>
    </row>
    <row r="78" spans="1:13">
      <c r="A78" t="s">
        <v>469</v>
      </c>
      <c r="B78" t="s">
        <v>194</v>
      </c>
      <c r="C78" t="s">
        <v>466</v>
      </c>
      <c r="D78" t="s">
        <v>460</v>
      </c>
      <c r="E78" t="s">
        <v>467</v>
      </c>
      <c r="H78" t="s">
        <v>468</v>
      </c>
      <c r="I78" t="s">
        <v>439</v>
      </c>
      <c r="J78" s="26">
        <v>38808</v>
      </c>
      <c r="K78" t="s">
        <v>204</v>
      </c>
      <c r="L78" t="s">
        <v>231</v>
      </c>
      <c r="M78" t="s">
        <v>204</v>
      </c>
    </row>
    <row r="79" spans="1:13">
      <c r="A79" t="s">
        <v>473</v>
      </c>
      <c r="B79" t="s">
        <v>200</v>
      </c>
      <c r="C79" t="s">
        <v>470</v>
      </c>
      <c r="D79" t="s">
        <v>460</v>
      </c>
      <c r="F79" t="s">
        <v>471</v>
      </c>
      <c r="H79" t="s">
        <v>472</v>
      </c>
      <c r="I79" t="s">
        <v>439</v>
      </c>
      <c r="J79" s="26">
        <v>41000</v>
      </c>
      <c r="K79" t="s">
        <v>204</v>
      </c>
      <c r="L79" t="s">
        <v>231</v>
      </c>
      <c r="M79" t="s">
        <v>204</v>
      </c>
    </row>
    <row r="80" spans="1:13">
      <c r="A80" t="s">
        <v>477</v>
      </c>
      <c r="B80" t="s">
        <v>200</v>
      </c>
      <c r="C80" t="s">
        <v>474</v>
      </c>
      <c r="D80" t="s">
        <v>460</v>
      </c>
      <c r="F80" t="s">
        <v>475</v>
      </c>
      <c r="H80" t="s">
        <v>476</v>
      </c>
      <c r="I80" t="s">
        <v>439</v>
      </c>
      <c r="J80" s="26">
        <v>37712</v>
      </c>
      <c r="K80" t="s">
        <v>204</v>
      </c>
      <c r="L80" t="s">
        <v>231</v>
      </c>
      <c r="M80" t="s">
        <v>204</v>
      </c>
    </row>
    <row r="81" spans="1:13">
      <c r="A81" t="s">
        <v>481</v>
      </c>
      <c r="B81" t="s">
        <v>200</v>
      </c>
      <c r="C81" t="s">
        <v>478</v>
      </c>
      <c r="D81" t="s">
        <v>460</v>
      </c>
      <c r="F81" t="s">
        <v>479</v>
      </c>
      <c r="H81" t="s">
        <v>480</v>
      </c>
      <c r="I81" t="s">
        <v>439</v>
      </c>
      <c r="J81" s="26">
        <v>38443</v>
      </c>
      <c r="K81" t="s">
        <v>204</v>
      </c>
      <c r="L81" t="s">
        <v>231</v>
      </c>
      <c r="M81" t="s">
        <v>204</v>
      </c>
    </row>
    <row r="82" spans="1:13">
      <c r="A82" t="s">
        <v>485</v>
      </c>
      <c r="B82" t="s">
        <v>200</v>
      </c>
      <c r="C82" t="s">
        <v>482</v>
      </c>
      <c r="D82" t="s">
        <v>460</v>
      </c>
      <c r="F82" t="s">
        <v>483</v>
      </c>
      <c r="H82" t="s">
        <v>484</v>
      </c>
      <c r="I82" t="s">
        <v>439</v>
      </c>
      <c r="J82" s="26">
        <v>41730</v>
      </c>
      <c r="K82" t="s">
        <v>204</v>
      </c>
      <c r="L82" t="s">
        <v>231</v>
      </c>
      <c r="M82" t="s">
        <v>204</v>
      </c>
    </row>
    <row r="83" spans="1:13">
      <c r="A83" t="s">
        <v>489</v>
      </c>
      <c r="B83" t="s">
        <v>200</v>
      </c>
      <c r="C83" t="s">
        <v>486</v>
      </c>
      <c r="D83" t="s">
        <v>460</v>
      </c>
      <c r="F83" t="s">
        <v>487</v>
      </c>
      <c r="H83" t="s">
        <v>488</v>
      </c>
      <c r="I83" t="s">
        <v>439</v>
      </c>
      <c r="J83" s="26">
        <v>43191</v>
      </c>
      <c r="K83" t="s">
        <v>490</v>
      </c>
    </row>
    <row r="84" spans="1:13">
      <c r="A84" t="s">
        <v>494</v>
      </c>
      <c r="B84" t="s">
        <v>200</v>
      </c>
      <c r="C84" t="s">
        <v>491</v>
      </c>
      <c r="D84" t="s">
        <v>460</v>
      </c>
      <c r="F84" t="s">
        <v>492</v>
      </c>
      <c r="H84" t="s">
        <v>493</v>
      </c>
      <c r="I84" t="s">
        <v>439</v>
      </c>
      <c r="J84" s="26">
        <v>43556</v>
      </c>
      <c r="K84" t="s">
        <v>384</v>
      </c>
    </row>
    <row r="85" spans="1:13">
      <c r="A85" t="s">
        <v>498</v>
      </c>
      <c r="B85" t="s">
        <v>200</v>
      </c>
      <c r="C85" t="s">
        <v>495</v>
      </c>
      <c r="D85" t="s">
        <v>460</v>
      </c>
      <c r="F85" t="s">
        <v>496</v>
      </c>
      <c r="H85" t="s">
        <v>497</v>
      </c>
      <c r="I85" t="s">
        <v>439</v>
      </c>
      <c r="J85" s="26">
        <v>43922</v>
      </c>
    </row>
    <row r="86" spans="1:13">
      <c r="A86" t="s">
        <v>500</v>
      </c>
      <c r="B86" t="s">
        <v>188</v>
      </c>
      <c r="C86" t="s">
        <v>499</v>
      </c>
      <c r="D86" t="s">
        <v>499</v>
      </c>
      <c r="H86" t="s">
        <v>500</v>
      </c>
      <c r="I86" t="s">
        <v>439</v>
      </c>
      <c r="K86" t="s">
        <v>251</v>
      </c>
      <c r="L86" t="s">
        <v>501</v>
      </c>
      <c r="M86" t="s">
        <v>502</v>
      </c>
    </row>
    <row r="87" spans="1:13">
      <c r="A87" t="s">
        <v>506</v>
      </c>
      <c r="B87" t="s">
        <v>194</v>
      </c>
      <c r="C87" t="s">
        <v>503</v>
      </c>
      <c r="D87" t="s">
        <v>499</v>
      </c>
      <c r="E87" t="s">
        <v>504</v>
      </c>
      <c r="H87" t="s">
        <v>505</v>
      </c>
      <c r="I87" t="s">
        <v>439</v>
      </c>
      <c r="J87" s="26">
        <v>20699</v>
      </c>
      <c r="K87" t="s">
        <v>251</v>
      </c>
      <c r="L87" t="s">
        <v>231</v>
      </c>
      <c r="M87" t="s">
        <v>204</v>
      </c>
    </row>
    <row r="88" spans="1:13">
      <c r="A88" t="s">
        <v>510</v>
      </c>
      <c r="B88" t="s">
        <v>200</v>
      </c>
      <c r="C88" t="s">
        <v>507</v>
      </c>
      <c r="D88" t="s">
        <v>499</v>
      </c>
      <c r="F88" t="s">
        <v>508</v>
      </c>
      <c r="H88" t="s">
        <v>509</v>
      </c>
      <c r="I88" t="s">
        <v>439</v>
      </c>
      <c r="J88" s="26">
        <v>35156</v>
      </c>
      <c r="K88" t="s">
        <v>204</v>
      </c>
      <c r="L88" t="s">
        <v>231</v>
      </c>
      <c r="M88" t="s">
        <v>204</v>
      </c>
    </row>
    <row r="89" spans="1:13">
      <c r="A89" t="s">
        <v>514</v>
      </c>
      <c r="B89" t="s">
        <v>200</v>
      </c>
      <c r="C89" t="s">
        <v>511</v>
      </c>
      <c r="D89" t="s">
        <v>499</v>
      </c>
      <c r="F89" t="s">
        <v>512</v>
      </c>
      <c r="H89" t="s">
        <v>513</v>
      </c>
      <c r="I89" t="s">
        <v>439</v>
      </c>
      <c r="J89" s="26">
        <v>39539</v>
      </c>
      <c r="K89" t="s">
        <v>204</v>
      </c>
      <c r="L89" t="s">
        <v>231</v>
      </c>
      <c r="M89" t="s">
        <v>204</v>
      </c>
    </row>
    <row r="90" spans="1:13">
      <c r="A90" t="s">
        <v>518</v>
      </c>
      <c r="B90" t="s">
        <v>200</v>
      </c>
      <c r="C90" t="s">
        <v>515</v>
      </c>
      <c r="D90" t="s">
        <v>499</v>
      </c>
      <c r="F90" t="s">
        <v>516</v>
      </c>
      <c r="H90" t="s">
        <v>517</v>
      </c>
      <c r="I90" t="s">
        <v>439</v>
      </c>
      <c r="J90" s="26">
        <v>39904</v>
      </c>
      <c r="K90" t="s">
        <v>204</v>
      </c>
      <c r="L90" t="s">
        <v>231</v>
      </c>
      <c r="M90" t="s">
        <v>204</v>
      </c>
    </row>
    <row r="91" spans="1:13">
      <c r="A91" t="s">
        <v>522</v>
      </c>
      <c r="B91" t="s">
        <v>200</v>
      </c>
      <c r="C91" t="s">
        <v>519</v>
      </c>
      <c r="D91" t="s">
        <v>499</v>
      </c>
      <c r="F91" t="s">
        <v>520</v>
      </c>
      <c r="H91" t="s">
        <v>521</v>
      </c>
      <c r="I91" t="s">
        <v>439</v>
      </c>
      <c r="J91" s="26">
        <v>43191</v>
      </c>
      <c r="K91" t="s">
        <v>206</v>
      </c>
      <c r="L91" t="s">
        <v>523</v>
      </c>
      <c r="M91" t="s">
        <v>490</v>
      </c>
    </row>
    <row r="92" spans="1:13">
      <c r="A92" t="s">
        <v>525</v>
      </c>
      <c r="B92" t="s">
        <v>188</v>
      </c>
      <c r="C92" t="s">
        <v>524</v>
      </c>
      <c r="D92" t="s">
        <v>524</v>
      </c>
      <c r="H92" t="s">
        <v>525</v>
      </c>
      <c r="I92" t="s">
        <v>439</v>
      </c>
      <c r="K92" t="s">
        <v>526</v>
      </c>
      <c r="L92" t="s">
        <v>527</v>
      </c>
      <c r="M92" t="s">
        <v>307</v>
      </c>
    </row>
    <row r="93" spans="1:13">
      <c r="A93" t="s">
        <v>531</v>
      </c>
      <c r="B93" t="s">
        <v>200</v>
      </c>
      <c r="C93" t="s">
        <v>528</v>
      </c>
      <c r="D93" t="s">
        <v>524</v>
      </c>
      <c r="F93" t="s">
        <v>529</v>
      </c>
      <c r="H93" t="s">
        <v>530</v>
      </c>
      <c r="I93" t="s">
        <v>439</v>
      </c>
      <c r="J93" s="26">
        <v>37347</v>
      </c>
    </row>
    <row r="94" spans="1:13">
      <c r="A94" t="s">
        <v>162</v>
      </c>
      <c r="B94" t="s">
        <v>188</v>
      </c>
      <c r="C94" t="s">
        <v>532</v>
      </c>
      <c r="D94" t="s">
        <v>532</v>
      </c>
      <c r="H94" t="s">
        <v>162</v>
      </c>
      <c r="I94" t="s">
        <v>439</v>
      </c>
      <c r="K94" t="s">
        <v>193</v>
      </c>
      <c r="L94" t="s">
        <v>308</v>
      </c>
      <c r="M94" t="s">
        <v>309</v>
      </c>
    </row>
    <row r="95" spans="1:13">
      <c r="A95" t="s">
        <v>163</v>
      </c>
      <c r="B95" t="s">
        <v>200</v>
      </c>
      <c r="C95" t="s">
        <v>533</v>
      </c>
      <c r="D95" t="s">
        <v>532</v>
      </c>
      <c r="F95" t="s">
        <v>534</v>
      </c>
      <c r="H95" t="s">
        <v>535</v>
      </c>
      <c r="I95" t="s">
        <v>439</v>
      </c>
      <c r="J95" s="26">
        <v>35521</v>
      </c>
      <c r="K95" t="s">
        <v>204</v>
      </c>
      <c r="L95" t="s">
        <v>231</v>
      </c>
      <c r="M95" t="s">
        <v>204</v>
      </c>
    </row>
    <row r="96" spans="1:13">
      <c r="A96" t="s">
        <v>537</v>
      </c>
      <c r="B96" t="s">
        <v>188</v>
      </c>
      <c r="C96" t="s">
        <v>536</v>
      </c>
      <c r="D96" t="s">
        <v>536</v>
      </c>
      <c r="H96" t="s">
        <v>537</v>
      </c>
      <c r="I96" t="s">
        <v>538</v>
      </c>
      <c r="K96" t="s">
        <v>191</v>
      </c>
      <c r="L96" t="s">
        <v>226</v>
      </c>
      <c r="M96" t="s">
        <v>191</v>
      </c>
    </row>
    <row r="97" spans="1:13">
      <c r="A97" t="s">
        <v>542</v>
      </c>
      <c r="B97" t="s">
        <v>200</v>
      </c>
      <c r="C97" t="s">
        <v>539</v>
      </c>
      <c r="D97" t="s">
        <v>536</v>
      </c>
      <c r="F97" t="s">
        <v>540</v>
      </c>
      <c r="H97" t="s">
        <v>541</v>
      </c>
      <c r="I97" t="s">
        <v>538</v>
      </c>
      <c r="J97" s="26">
        <v>43191</v>
      </c>
      <c r="K97" t="s">
        <v>490</v>
      </c>
    </row>
    <row r="98" spans="1:13">
      <c r="A98" t="s">
        <v>544</v>
      </c>
      <c r="B98" t="s">
        <v>188</v>
      </c>
      <c r="C98" t="s">
        <v>543</v>
      </c>
      <c r="D98" t="s">
        <v>543</v>
      </c>
      <c r="H98" t="s">
        <v>544</v>
      </c>
      <c r="I98" t="s">
        <v>538</v>
      </c>
      <c r="K98" t="s">
        <v>243</v>
      </c>
      <c r="L98" t="s">
        <v>545</v>
      </c>
      <c r="M98" t="s">
        <v>546</v>
      </c>
    </row>
    <row r="99" spans="1:13">
      <c r="A99" t="s">
        <v>550</v>
      </c>
      <c r="B99" t="s">
        <v>200</v>
      </c>
      <c r="C99" t="s">
        <v>547</v>
      </c>
      <c r="D99" t="s">
        <v>543</v>
      </c>
      <c r="F99" t="s">
        <v>548</v>
      </c>
      <c r="H99" t="s">
        <v>549</v>
      </c>
      <c r="I99" t="s">
        <v>538</v>
      </c>
      <c r="J99" s="26">
        <v>43191</v>
      </c>
      <c r="L99" t="s">
        <v>523</v>
      </c>
      <c r="M99" t="s">
        <v>490</v>
      </c>
    </row>
    <row r="100" spans="1:13">
      <c r="A100" t="s">
        <v>552</v>
      </c>
      <c r="B100" t="s">
        <v>188</v>
      </c>
      <c r="C100" t="s">
        <v>551</v>
      </c>
      <c r="D100" t="s">
        <v>551</v>
      </c>
      <c r="H100" t="s">
        <v>552</v>
      </c>
      <c r="I100" t="s">
        <v>538</v>
      </c>
      <c r="K100" t="s">
        <v>546</v>
      </c>
      <c r="L100" t="s">
        <v>350</v>
      </c>
      <c r="M100" t="s">
        <v>272</v>
      </c>
    </row>
    <row r="101" spans="1:13">
      <c r="A101" t="s">
        <v>556</v>
      </c>
      <c r="B101" t="s">
        <v>194</v>
      </c>
      <c r="C101" t="s">
        <v>553</v>
      </c>
      <c r="D101" t="s">
        <v>551</v>
      </c>
      <c r="E101" t="s">
        <v>554</v>
      </c>
      <c r="H101" t="s">
        <v>555</v>
      </c>
      <c r="I101" t="s">
        <v>538</v>
      </c>
      <c r="J101" s="26">
        <v>39904</v>
      </c>
      <c r="K101" t="s">
        <v>204</v>
      </c>
      <c r="L101" t="s">
        <v>231</v>
      </c>
      <c r="M101" t="s">
        <v>204</v>
      </c>
    </row>
    <row r="102" spans="1:13">
      <c r="A102" t="s">
        <v>560</v>
      </c>
      <c r="B102" t="s">
        <v>200</v>
      </c>
      <c r="C102" t="s">
        <v>557</v>
      </c>
      <c r="D102" t="s">
        <v>551</v>
      </c>
      <c r="F102" t="s">
        <v>558</v>
      </c>
      <c r="H102" t="s">
        <v>559</v>
      </c>
      <c r="I102" t="s">
        <v>538</v>
      </c>
      <c r="J102" s="26">
        <v>37347</v>
      </c>
      <c r="K102" t="s">
        <v>204</v>
      </c>
      <c r="L102" t="s">
        <v>231</v>
      </c>
      <c r="M102" t="s">
        <v>204</v>
      </c>
    </row>
    <row r="103" spans="1:13">
      <c r="A103" t="s">
        <v>562</v>
      </c>
      <c r="B103" t="s">
        <v>188</v>
      </c>
      <c r="C103" t="s">
        <v>561</v>
      </c>
      <c r="D103" t="s">
        <v>561</v>
      </c>
      <c r="H103" t="s">
        <v>562</v>
      </c>
      <c r="I103" t="s">
        <v>538</v>
      </c>
      <c r="K103" t="s">
        <v>307</v>
      </c>
      <c r="L103" t="s">
        <v>364</v>
      </c>
      <c r="M103" t="s">
        <v>365</v>
      </c>
    </row>
    <row r="104" spans="1:13">
      <c r="A104" t="s">
        <v>566</v>
      </c>
      <c r="B104" t="s">
        <v>194</v>
      </c>
      <c r="C104" t="s">
        <v>563</v>
      </c>
      <c r="D104" t="s">
        <v>561</v>
      </c>
      <c r="E104" t="s">
        <v>564</v>
      </c>
      <c r="H104" t="s">
        <v>565</v>
      </c>
      <c r="I104" t="s">
        <v>538</v>
      </c>
      <c r="J104" s="26">
        <v>29312</v>
      </c>
      <c r="K104" t="s">
        <v>204</v>
      </c>
      <c r="L104" t="s">
        <v>231</v>
      </c>
      <c r="M104" t="s">
        <v>204</v>
      </c>
    </row>
    <row r="105" spans="1:13">
      <c r="A105" t="s">
        <v>570</v>
      </c>
      <c r="B105" t="s">
        <v>200</v>
      </c>
      <c r="C105" t="s">
        <v>567</v>
      </c>
      <c r="D105" t="s">
        <v>561</v>
      </c>
      <c r="F105" t="s">
        <v>568</v>
      </c>
      <c r="H105" t="s">
        <v>569</v>
      </c>
      <c r="I105" t="s">
        <v>538</v>
      </c>
      <c r="J105" s="26">
        <v>35886</v>
      </c>
      <c r="K105" t="s">
        <v>204</v>
      </c>
      <c r="L105" t="s">
        <v>231</v>
      </c>
      <c r="M105" t="s">
        <v>204</v>
      </c>
    </row>
    <row r="106" spans="1:13">
      <c r="A106" t="s">
        <v>574</v>
      </c>
      <c r="B106" t="s">
        <v>200</v>
      </c>
      <c r="C106" t="s">
        <v>571</v>
      </c>
      <c r="D106" t="s">
        <v>561</v>
      </c>
      <c r="F106" t="s">
        <v>572</v>
      </c>
      <c r="H106" t="s">
        <v>573</v>
      </c>
      <c r="I106" t="s">
        <v>538</v>
      </c>
      <c r="J106" s="26">
        <v>42461</v>
      </c>
      <c r="K106" t="s">
        <v>373</v>
      </c>
      <c r="L106" t="s">
        <v>372</v>
      </c>
      <c r="M106" t="s">
        <v>373</v>
      </c>
    </row>
    <row r="107" spans="1:13">
      <c r="A107" t="s">
        <v>576</v>
      </c>
      <c r="B107" t="s">
        <v>188</v>
      </c>
      <c r="C107" t="s">
        <v>575</v>
      </c>
      <c r="D107" t="s">
        <v>575</v>
      </c>
      <c r="H107" t="s">
        <v>576</v>
      </c>
      <c r="I107" t="s">
        <v>538</v>
      </c>
      <c r="K107" t="s">
        <v>309</v>
      </c>
      <c r="L107" t="s">
        <v>235</v>
      </c>
      <c r="M107" t="s">
        <v>234</v>
      </c>
    </row>
    <row r="108" spans="1:13">
      <c r="A108" t="s">
        <v>580</v>
      </c>
      <c r="B108" t="s">
        <v>200</v>
      </c>
      <c r="C108" t="s">
        <v>577</v>
      </c>
      <c r="D108" t="s">
        <v>575</v>
      </c>
      <c r="F108" t="s">
        <v>578</v>
      </c>
      <c r="H108" t="s">
        <v>579</v>
      </c>
      <c r="I108" t="s">
        <v>538</v>
      </c>
      <c r="J108" s="26">
        <v>38626</v>
      </c>
      <c r="K108" t="s">
        <v>204</v>
      </c>
      <c r="L108" t="s">
        <v>231</v>
      </c>
      <c r="M108" t="s">
        <v>204</v>
      </c>
    </row>
    <row r="109" spans="1:13">
      <c r="A109" t="s">
        <v>582</v>
      </c>
      <c r="B109" t="s">
        <v>188</v>
      </c>
      <c r="C109" t="s">
        <v>581</v>
      </c>
      <c r="D109" t="s">
        <v>581</v>
      </c>
      <c r="H109" t="s">
        <v>582</v>
      </c>
      <c r="I109" t="s">
        <v>538</v>
      </c>
      <c r="K109" t="s">
        <v>191</v>
      </c>
      <c r="L109" t="s">
        <v>192</v>
      </c>
      <c r="M109" t="s">
        <v>193</v>
      </c>
    </row>
    <row r="110" spans="1:13">
      <c r="A110" t="s">
        <v>584</v>
      </c>
      <c r="B110" t="s">
        <v>188</v>
      </c>
      <c r="C110" t="s">
        <v>583</v>
      </c>
      <c r="D110" t="s">
        <v>583</v>
      </c>
      <c r="H110" t="s">
        <v>584</v>
      </c>
      <c r="I110" t="s">
        <v>538</v>
      </c>
      <c r="K110" t="s">
        <v>272</v>
      </c>
      <c r="L110" t="s">
        <v>350</v>
      </c>
      <c r="M110" t="s">
        <v>272</v>
      </c>
    </row>
    <row r="111" spans="1:13">
      <c r="A111" t="s">
        <v>588</v>
      </c>
      <c r="B111" t="s">
        <v>200</v>
      </c>
      <c r="C111" t="s">
        <v>585</v>
      </c>
      <c r="D111" t="s">
        <v>583</v>
      </c>
      <c r="F111" t="s">
        <v>586</v>
      </c>
      <c r="H111" t="s">
        <v>587</v>
      </c>
      <c r="I111" t="s">
        <v>538</v>
      </c>
      <c r="J111" s="26">
        <v>36251</v>
      </c>
    </row>
    <row r="112" spans="1:13">
      <c r="A112" t="s">
        <v>590</v>
      </c>
      <c r="B112" t="s">
        <v>188</v>
      </c>
      <c r="C112" t="s">
        <v>589</v>
      </c>
      <c r="D112" t="s">
        <v>589</v>
      </c>
      <c r="H112" t="s">
        <v>590</v>
      </c>
      <c r="I112" t="s">
        <v>538</v>
      </c>
      <c r="K112" t="s">
        <v>191</v>
      </c>
      <c r="L112" t="s">
        <v>350</v>
      </c>
      <c r="M112" t="s">
        <v>272</v>
      </c>
    </row>
    <row r="113" spans="1:13">
      <c r="A113" t="s">
        <v>594</v>
      </c>
      <c r="B113" t="s">
        <v>200</v>
      </c>
      <c r="C113" t="s">
        <v>591</v>
      </c>
      <c r="D113" t="s">
        <v>589</v>
      </c>
      <c r="F113" t="s">
        <v>592</v>
      </c>
      <c r="H113" t="s">
        <v>593</v>
      </c>
      <c r="I113" t="s">
        <v>538</v>
      </c>
      <c r="J113" s="26">
        <v>36617</v>
      </c>
      <c r="K113" t="s">
        <v>204</v>
      </c>
      <c r="L113" t="s">
        <v>205</v>
      </c>
      <c r="M113" t="s">
        <v>206</v>
      </c>
    </row>
    <row r="114" spans="1:13">
      <c r="A114" t="s">
        <v>596</v>
      </c>
      <c r="B114" t="s">
        <v>188</v>
      </c>
      <c r="C114" t="s">
        <v>595</v>
      </c>
      <c r="D114" t="s">
        <v>595</v>
      </c>
      <c r="H114" t="s">
        <v>596</v>
      </c>
      <c r="I114" t="s">
        <v>538</v>
      </c>
      <c r="K114" t="s">
        <v>243</v>
      </c>
      <c r="L114" t="s">
        <v>597</v>
      </c>
      <c r="M114" t="s">
        <v>598</v>
      </c>
    </row>
    <row r="115" spans="1:13">
      <c r="A115" t="s">
        <v>602</v>
      </c>
      <c r="B115" t="s">
        <v>200</v>
      </c>
      <c r="C115" t="s">
        <v>599</v>
      </c>
      <c r="D115" t="s">
        <v>595</v>
      </c>
      <c r="F115" t="s">
        <v>600</v>
      </c>
      <c r="H115" t="s">
        <v>601</v>
      </c>
      <c r="I115" t="s">
        <v>538</v>
      </c>
      <c r="J115" s="26">
        <v>35886</v>
      </c>
    </row>
    <row r="116" spans="1:13">
      <c r="A116" t="s">
        <v>604</v>
      </c>
      <c r="B116" t="s">
        <v>188</v>
      </c>
      <c r="C116" t="s">
        <v>603</v>
      </c>
      <c r="D116" t="s">
        <v>603</v>
      </c>
      <c r="H116" t="s">
        <v>604</v>
      </c>
      <c r="I116" t="s">
        <v>605</v>
      </c>
      <c r="K116" t="s">
        <v>249</v>
      </c>
      <c r="L116" t="s">
        <v>364</v>
      </c>
      <c r="M116" t="s">
        <v>365</v>
      </c>
    </row>
    <row r="117" spans="1:13">
      <c r="A117" t="s">
        <v>609</v>
      </c>
      <c r="B117" t="s">
        <v>194</v>
      </c>
      <c r="C117" t="s">
        <v>606</v>
      </c>
      <c r="D117" t="s">
        <v>603</v>
      </c>
      <c r="E117" t="s">
        <v>607</v>
      </c>
      <c r="H117" t="s">
        <v>608</v>
      </c>
      <c r="I117" t="s">
        <v>605</v>
      </c>
      <c r="J117" s="26">
        <v>23102</v>
      </c>
      <c r="K117" t="s">
        <v>272</v>
      </c>
      <c r="L117" t="s">
        <v>440</v>
      </c>
      <c r="M117" t="s">
        <v>249</v>
      </c>
    </row>
    <row r="118" spans="1:13">
      <c r="A118" t="s">
        <v>613</v>
      </c>
      <c r="B118" t="s">
        <v>194</v>
      </c>
      <c r="C118" t="s">
        <v>610</v>
      </c>
      <c r="D118" t="s">
        <v>603</v>
      </c>
      <c r="E118" t="s">
        <v>611</v>
      </c>
      <c r="H118" t="s">
        <v>612</v>
      </c>
      <c r="I118" t="s">
        <v>605</v>
      </c>
      <c r="J118" s="26">
        <v>26390</v>
      </c>
      <c r="K118" t="s">
        <v>204</v>
      </c>
      <c r="L118" t="s">
        <v>231</v>
      </c>
      <c r="M118" t="s">
        <v>204</v>
      </c>
    </row>
    <row r="119" spans="1:13">
      <c r="A119" t="s">
        <v>617</v>
      </c>
      <c r="B119" t="s">
        <v>200</v>
      </c>
      <c r="C119" t="s">
        <v>614</v>
      </c>
      <c r="D119" t="s">
        <v>603</v>
      </c>
      <c r="F119" t="s">
        <v>615</v>
      </c>
      <c r="H119" t="s">
        <v>616</v>
      </c>
      <c r="I119" t="s">
        <v>605</v>
      </c>
      <c r="J119" s="26">
        <v>39539</v>
      </c>
      <c r="K119" t="s">
        <v>204</v>
      </c>
    </row>
    <row r="120" spans="1:13">
      <c r="A120" t="s">
        <v>619</v>
      </c>
      <c r="B120" t="s">
        <v>188</v>
      </c>
      <c r="C120" t="s">
        <v>618</v>
      </c>
      <c r="D120" t="s">
        <v>618</v>
      </c>
      <c r="H120" t="s">
        <v>619</v>
      </c>
      <c r="I120" t="s">
        <v>605</v>
      </c>
      <c r="K120" t="s">
        <v>191</v>
      </c>
      <c r="L120" t="s">
        <v>308</v>
      </c>
      <c r="M120" t="s">
        <v>309</v>
      </c>
    </row>
    <row r="121" spans="1:13">
      <c r="A121" t="s">
        <v>621</v>
      </c>
      <c r="B121" t="s">
        <v>188</v>
      </c>
      <c r="C121" t="s">
        <v>620</v>
      </c>
      <c r="D121" t="s">
        <v>620</v>
      </c>
      <c r="H121" t="s">
        <v>621</v>
      </c>
      <c r="I121" t="s">
        <v>605</v>
      </c>
      <c r="K121" t="s">
        <v>272</v>
      </c>
      <c r="L121" t="s">
        <v>308</v>
      </c>
      <c r="M121" t="s">
        <v>309</v>
      </c>
    </row>
    <row r="122" spans="1:13">
      <c r="A122" t="s">
        <v>625</v>
      </c>
      <c r="B122" t="s">
        <v>200</v>
      </c>
      <c r="C122" t="s">
        <v>622</v>
      </c>
      <c r="D122" t="s">
        <v>620</v>
      </c>
      <c r="F122" t="s">
        <v>623</v>
      </c>
      <c r="H122" t="s">
        <v>624</v>
      </c>
      <c r="I122" t="s">
        <v>605</v>
      </c>
      <c r="J122" s="26">
        <v>35521</v>
      </c>
    </row>
    <row r="123" spans="1:13">
      <c r="A123" t="s">
        <v>629</v>
      </c>
      <c r="B123" t="s">
        <v>200</v>
      </c>
      <c r="C123" t="s">
        <v>626</v>
      </c>
      <c r="D123" t="s">
        <v>620</v>
      </c>
      <c r="F123" t="s">
        <v>627</v>
      </c>
      <c r="H123" t="s">
        <v>628</v>
      </c>
      <c r="I123" t="s">
        <v>605</v>
      </c>
      <c r="J123" s="26">
        <v>42461</v>
      </c>
      <c r="K123" t="s">
        <v>373</v>
      </c>
    </row>
    <row r="124" spans="1:13">
      <c r="A124" t="s">
        <v>631</v>
      </c>
      <c r="B124" t="s">
        <v>188</v>
      </c>
      <c r="C124" t="s">
        <v>630</v>
      </c>
      <c r="D124" t="s">
        <v>630</v>
      </c>
      <c r="H124" t="s">
        <v>631</v>
      </c>
      <c r="I124" t="s">
        <v>605</v>
      </c>
      <c r="K124" t="s">
        <v>272</v>
      </c>
      <c r="L124" t="s">
        <v>501</v>
      </c>
      <c r="M124" t="s">
        <v>502</v>
      </c>
    </row>
    <row r="125" spans="1:13">
      <c r="A125" t="s">
        <v>635</v>
      </c>
      <c r="B125" t="s">
        <v>194</v>
      </c>
      <c r="C125" t="s">
        <v>632</v>
      </c>
      <c r="D125" t="s">
        <v>630</v>
      </c>
      <c r="E125" t="s">
        <v>633</v>
      </c>
      <c r="H125" t="s">
        <v>634</v>
      </c>
      <c r="I125" t="s">
        <v>605</v>
      </c>
      <c r="J125" s="26">
        <v>41000</v>
      </c>
      <c r="K125" t="s">
        <v>636</v>
      </c>
      <c r="L125" t="s">
        <v>637</v>
      </c>
      <c r="M125" t="s">
        <v>636</v>
      </c>
    </row>
    <row r="126" spans="1:13">
      <c r="A126" t="s">
        <v>639</v>
      </c>
      <c r="B126" t="s">
        <v>188</v>
      </c>
      <c r="C126" t="s">
        <v>638</v>
      </c>
      <c r="D126" t="s">
        <v>638</v>
      </c>
      <c r="H126" t="s">
        <v>639</v>
      </c>
      <c r="I126" t="s">
        <v>605</v>
      </c>
      <c r="K126" t="s">
        <v>191</v>
      </c>
      <c r="L126" t="s">
        <v>242</v>
      </c>
      <c r="M126" t="s">
        <v>243</v>
      </c>
    </row>
    <row r="127" spans="1:13">
      <c r="A127" t="s">
        <v>643</v>
      </c>
      <c r="B127" t="s">
        <v>200</v>
      </c>
      <c r="C127" t="s">
        <v>640</v>
      </c>
      <c r="D127" t="s">
        <v>638</v>
      </c>
      <c r="F127" t="s">
        <v>641</v>
      </c>
      <c r="H127" t="s">
        <v>642</v>
      </c>
      <c r="I127" t="s">
        <v>605</v>
      </c>
      <c r="J127" s="26">
        <v>35521</v>
      </c>
      <c r="K127" t="s">
        <v>636</v>
      </c>
      <c r="L127" t="s">
        <v>545</v>
      </c>
      <c r="M127" t="s">
        <v>546</v>
      </c>
    </row>
    <row r="128" spans="1:13">
      <c r="A128" t="s">
        <v>645</v>
      </c>
      <c r="B128" t="s">
        <v>188</v>
      </c>
      <c r="C128" t="s">
        <v>644</v>
      </c>
      <c r="D128" t="s">
        <v>644</v>
      </c>
      <c r="H128" t="s">
        <v>645</v>
      </c>
      <c r="I128" t="s">
        <v>605</v>
      </c>
      <c r="K128" t="s">
        <v>191</v>
      </c>
      <c r="L128" t="s">
        <v>646</v>
      </c>
      <c r="M128" t="s">
        <v>526</v>
      </c>
    </row>
    <row r="129" spans="1:13">
      <c r="A129" t="s">
        <v>650</v>
      </c>
      <c r="B129" t="s">
        <v>200</v>
      </c>
      <c r="C129" t="s">
        <v>647</v>
      </c>
      <c r="D129" t="s">
        <v>644</v>
      </c>
      <c r="F129" t="s">
        <v>648</v>
      </c>
      <c r="H129" t="s">
        <v>649</v>
      </c>
      <c r="I129" t="s">
        <v>605</v>
      </c>
      <c r="J129" s="26">
        <v>35886</v>
      </c>
    </row>
    <row r="130" spans="1:13">
      <c r="A130" t="s">
        <v>652</v>
      </c>
      <c r="B130" t="s">
        <v>188</v>
      </c>
      <c r="C130" t="s">
        <v>651</v>
      </c>
      <c r="D130" t="s">
        <v>651</v>
      </c>
      <c r="H130" t="s">
        <v>652</v>
      </c>
      <c r="I130" t="s">
        <v>605</v>
      </c>
      <c r="K130" t="s">
        <v>191</v>
      </c>
      <c r="L130" t="s">
        <v>440</v>
      </c>
      <c r="M130" t="s">
        <v>249</v>
      </c>
    </row>
    <row r="131" spans="1:13">
      <c r="A131" t="s">
        <v>656</v>
      </c>
      <c r="B131" t="s">
        <v>200</v>
      </c>
      <c r="C131" t="s">
        <v>653</v>
      </c>
      <c r="D131" t="s">
        <v>651</v>
      </c>
      <c r="F131" t="s">
        <v>654</v>
      </c>
      <c r="H131" t="s">
        <v>655</v>
      </c>
      <c r="I131" t="s">
        <v>605</v>
      </c>
      <c r="J131" s="26">
        <v>35156</v>
      </c>
      <c r="K131" t="s">
        <v>204</v>
      </c>
    </row>
    <row r="132" spans="1:13">
      <c r="A132" t="s">
        <v>658</v>
      </c>
      <c r="B132" t="s">
        <v>188</v>
      </c>
      <c r="C132" t="s">
        <v>657</v>
      </c>
      <c r="D132" t="s">
        <v>657</v>
      </c>
      <c r="H132" t="s">
        <v>658</v>
      </c>
      <c r="I132" t="s">
        <v>605</v>
      </c>
      <c r="K132" t="s">
        <v>526</v>
      </c>
      <c r="L132" t="s">
        <v>192</v>
      </c>
      <c r="M132" t="s">
        <v>193</v>
      </c>
    </row>
    <row r="133" spans="1:13">
      <c r="A133" t="s">
        <v>662</v>
      </c>
      <c r="B133" t="s">
        <v>200</v>
      </c>
      <c r="C133" t="s">
        <v>659</v>
      </c>
      <c r="D133" t="s">
        <v>657</v>
      </c>
      <c r="F133" t="s">
        <v>660</v>
      </c>
      <c r="H133" t="s">
        <v>661</v>
      </c>
      <c r="I133" t="s">
        <v>605</v>
      </c>
      <c r="J133" s="26">
        <v>41365</v>
      </c>
      <c r="K133" t="s">
        <v>204</v>
      </c>
      <c r="L133" t="s">
        <v>231</v>
      </c>
      <c r="M133" t="s">
        <v>204</v>
      </c>
    </row>
  </sheetData>
  <sheetProtection algorithmName="SHA-512" hashValue="2ZCOsA1BXlauZyclDOGunBdVvC6NRcy+1ae2tQGBRJF+O+xLe9G9W08J6BC0yJk4/LHdm8D/Kz7BqmiwwAxP3Q==" saltValue="mRjQrMl4KtK/aiaeue17gg==" spinCount="100000" sheet="1" objects="1" scenario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1回答者・共通設問</vt:lpstr>
      <vt:lpstr>1実施主体</vt:lpstr>
      <vt:lpstr>2実施形態</vt:lpstr>
      <vt:lpstr>3期間・時間数等</vt:lpstr>
      <vt:lpstr>4費用</vt:lpstr>
      <vt:lpstr>2023養成予定</vt:lpstr>
      <vt:lpstr>コード一覧</vt:lpstr>
      <vt:lpstr>'2023養成予定'!Print_Area</vt:lpstr>
      <vt:lpstr>'2実施形態'!Print_Area</vt:lpstr>
      <vt:lpstr>コード一覧!コード一覧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kobayashi</cp:lastModifiedBy>
  <cp:lastPrinted>2023-09-11T06:11:56Z</cp:lastPrinted>
  <dcterms:created xsi:type="dcterms:W3CDTF">2015-06-05T18:19:34Z</dcterms:created>
  <dcterms:modified xsi:type="dcterms:W3CDTF">2025-03-21T06:35:21Z</dcterms:modified>
</cp:coreProperties>
</file>